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agovpt-my.sharepoint.com/personal/ana_pio_ama_pt/Documents/Ficheiros de Conversa do Microsoft Teams/"/>
    </mc:Choice>
  </mc:AlternateContent>
  <xr:revisionPtr revIDLastSave="0" documentId="8_{EB2D62D5-61E3-4137-BA80-3F910FE56DD9}" xr6:coauthVersionLast="47" xr6:coauthVersionMax="47" xr10:uidLastSave="{00000000-0000-0000-0000-000000000000}"/>
  <bookViews>
    <workbookView xWindow="-110" yWindow="-110" windowWidth="19420" windowHeight="10420" xr2:uid="{9AE16725-702F-4318-9793-7F6894CBA592}"/>
  </bookViews>
  <sheets>
    <sheet name="Caraterização Candidatura" sheetId="1" r:id="rId1"/>
    <sheet name="Descrição por Tipologia" sheetId="20" r:id="rId2"/>
    <sheet name="Plano de Atividades" sheetId="23" r:id="rId3"/>
    <sheet name="Alcance" sheetId="10" r:id="rId4"/>
    <sheet name="Impacto" sheetId="11" r:id="rId5"/>
    <sheet name="Inovação" sheetId="16" r:id="rId6"/>
    <sheet name="Replicabilidade" sheetId="17" r:id="rId7"/>
    <sheet name="Sustentabilidade" sheetId="18" r:id="rId8"/>
    <sheet name="Mérito" sheetId="3" r:id="rId9"/>
    <sheet name="AUX" sheetId="6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1" l="1"/>
  <c r="J25" i="1"/>
  <c r="J24" i="1"/>
  <c r="J23" i="1"/>
  <c r="J22" i="1"/>
  <c r="J26" i="1"/>
  <c r="D49" i="3"/>
  <c r="D54" i="3"/>
  <c r="D50" i="3"/>
  <c r="D19" i="3"/>
  <c r="D23" i="3"/>
  <c r="C19" i="18"/>
  <c r="C16" i="18"/>
  <c r="C15" i="18"/>
  <c r="C14" i="18"/>
  <c r="C13" i="18"/>
  <c r="C8" i="18"/>
  <c r="C7" i="18"/>
  <c r="C6" i="18"/>
  <c r="C5" i="18"/>
  <c r="C6" i="17"/>
  <c r="C7" i="17"/>
  <c r="C8" i="17"/>
  <c r="C5" i="17"/>
  <c r="C11" i="17"/>
  <c r="C11" i="16"/>
  <c r="C8" i="16"/>
  <c r="C7" i="16"/>
  <c r="C6" i="16"/>
  <c r="C5" i="16"/>
  <c r="D31" i="10"/>
  <c r="D3" i="3" s="1"/>
  <c r="B29" i="10"/>
  <c r="B15" i="10"/>
  <c r="C42" i="11"/>
  <c r="C39" i="11"/>
  <c r="C38" i="11"/>
  <c r="C37" i="11"/>
  <c r="C36" i="11"/>
  <c r="C40" i="11" s="1"/>
  <c r="C21" i="11"/>
  <c r="C32" i="11"/>
  <c r="C31" i="11"/>
  <c r="C30" i="11"/>
  <c r="C29" i="11"/>
  <c r="C24" i="11"/>
  <c r="C23" i="11"/>
  <c r="C22" i="11"/>
  <c r="C16" i="11"/>
  <c r="C15" i="11"/>
  <c r="C14" i="11"/>
  <c r="C13" i="11"/>
  <c r="C6" i="11"/>
  <c r="C7" i="11"/>
  <c r="C8" i="11"/>
  <c r="C5" i="11"/>
  <c r="C17" i="18" l="1"/>
  <c r="C11" i="18" s="1"/>
  <c r="C9" i="18"/>
  <c r="C3" i="18" s="1"/>
  <c r="C9" i="17"/>
  <c r="C3" i="17" s="1"/>
  <c r="C9" i="16"/>
  <c r="C3" i="16" s="1"/>
  <c r="C13" i="16" s="1"/>
  <c r="D38" i="3" s="1"/>
  <c r="D37" i="3" s="1"/>
  <c r="C9" i="11"/>
  <c r="C33" i="11"/>
  <c r="C17" i="11"/>
  <c r="C25" i="11"/>
  <c r="D27" i="3"/>
  <c r="C13" i="17" l="1"/>
  <c r="D44" i="3"/>
  <c r="D43" i="3" s="1"/>
  <c r="C27" i="11"/>
  <c r="C19" i="11"/>
  <c r="C11" i="11"/>
  <c r="D15" i="3" s="1"/>
  <c r="C3" i="11"/>
  <c r="D11" i="3" s="1"/>
  <c r="D10" i="3" s="1"/>
  <c r="D1" i="3" s="1"/>
  <c r="B22" i="10" l="1"/>
  <c r="B8" i="10"/>
  <c r="B31" i="10" s="1"/>
</calcChain>
</file>

<file path=xl/sharedStrings.xml><?xml version="1.0" encoding="utf-8"?>
<sst xmlns="http://schemas.openxmlformats.org/spreadsheetml/2006/main" count="352" uniqueCount="147">
  <si>
    <t>ANEXO I: FICHA DE CARATERIZAÇÃO DA CANDIDATURA</t>
  </si>
  <si>
    <t>* campo de preenchimento obrigatório</t>
  </si>
  <si>
    <t>Caraterização da Candidatura</t>
  </si>
  <si>
    <t>ENTIDADE *</t>
  </si>
  <si>
    <t>GESTOR DE PROJETO*</t>
  </si>
  <si>
    <t>NOME</t>
  </si>
  <si>
    <t>e-mail</t>
  </si>
  <si>
    <t>Responsável pela Coordenação e Execução do projeto</t>
  </si>
  <si>
    <t>CARGO</t>
  </si>
  <si>
    <t>Telefone</t>
  </si>
  <si>
    <t>TIPOLOGIAS A ADERIR*</t>
  </si>
  <si>
    <t>Adesão</t>
  </si>
  <si>
    <t>Limite de Financiamento</t>
  </si>
  <si>
    <t>A - Chave Móvel Digital (CMD)</t>
  </si>
  <si>
    <t>&lt;SELECIONAR OPÇÃO&gt;</t>
  </si>
  <si>
    <t>B - Atributos Profissionais (SCAP)</t>
  </si>
  <si>
    <t>C - Aplicação gov.pt (wallet)</t>
  </si>
  <si>
    <t>D - Fatura Sem Papel (FSP)</t>
  </si>
  <si>
    <t>INVESTIMENTO</t>
  </si>
  <si>
    <t>TIPOLOGIAS DE DESPESA</t>
  </si>
  <si>
    <t>OBJETIVO /ATIVIDADE</t>
  </si>
  <si>
    <t>TIPOLOGIA</t>
  </si>
  <si>
    <t>VALOR DO FINANCIAMENTO (sem IVA)</t>
  </si>
  <si>
    <r>
      <rPr>
        <b/>
        <i/>
        <sz val="10"/>
        <color theme="3"/>
        <rFont val="Calibri"/>
        <family val="2"/>
      </rPr>
      <t>Aquisição de serviços a terceiros</t>
    </r>
    <r>
      <rPr>
        <i/>
        <sz val="10"/>
        <color theme="3"/>
        <rFont val="Calibri"/>
        <family val="2"/>
      </rPr>
      <t xml:space="preserve">, incluindo assistência técnica e consultoria, quando demonstrada inequivocamente a sua necessidade para a operação 
</t>
    </r>
    <r>
      <rPr>
        <i/>
        <sz val="10"/>
        <color theme="3"/>
        <rFont val="Aptos"/>
        <family val="2"/>
      </rPr>
      <t>(e.g., desenvolvimento, evolução e manutenção dos serviços (API ou outros), anonimização ou pseudo anonimização de dados na origem, direito e propriedade dos dados, segurança da informação, capacitação); </t>
    </r>
  </si>
  <si>
    <r>
      <rPr>
        <b/>
        <i/>
        <sz val="10"/>
        <color rgb="FF44546A"/>
        <rFont val="Calibri"/>
      </rPr>
      <t>Hardware,</t>
    </r>
    <r>
      <rPr>
        <i/>
        <sz val="10"/>
        <color rgb="FF44546A"/>
        <rFont val="Calibri"/>
      </rPr>
      <t xml:space="preserve"> desde que seja para garantir o desempenho, escalabilidade e eficiência dos serviços a financiar, que não poderão representar mais de 20% do total das despesas elegíveis da operação; </t>
    </r>
  </si>
  <si>
    <r>
      <rPr>
        <b/>
        <i/>
        <sz val="10"/>
        <color theme="3"/>
        <rFont val="Calibri Light"/>
        <family val="2"/>
        <scheme val="major"/>
      </rPr>
      <t>Software</t>
    </r>
    <r>
      <rPr>
        <b/>
        <sz val="10"/>
        <color theme="3"/>
        <rFont val="Calibri Light"/>
        <family val="2"/>
        <scheme val="major"/>
      </rPr>
      <t>,</t>
    </r>
    <r>
      <rPr>
        <sz val="10"/>
        <color theme="3"/>
        <rFont val="Calibri Light"/>
        <family val="2"/>
        <scheme val="major"/>
      </rPr>
      <t xml:space="preserve"> desde que essencial para viabilizar o desenvolvimento e gestão dos serviços a financiar, devendo estar assegurada a sustentabilidade da solução no longo prazo; </t>
    </r>
  </si>
  <si>
    <r>
      <rPr>
        <b/>
        <i/>
        <sz val="10"/>
        <color rgb="FF44546A"/>
        <rFont val="Calibri Light"/>
        <scheme val="major"/>
      </rPr>
      <t xml:space="preserve">Despesas com promoção e Divulgação com Promoção e Divulgação dos Serviços e/ou Novas Funcionalidades, </t>
    </r>
    <r>
      <rPr>
        <sz val="10"/>
        <color rgb="FF44546A"/>
        <rFont val="Calibri Light"/>
        <scheme val="major"/>
      </rPr>
      <t>não poderão representar mais de 5% do total das despesas elegíveis da operação</t>
    </r>
  </si>
  <si>
    <r>
      <rPr>
        <b/>
        <i/>
        <sz val="10"/>
        <color rgb="FF44546A"/>
        <rFont val="Calibri Light"/>
      </rPr>
      <t xml:space="preserve">Despesas com Despesas com pessoal técnico do beneficiário dedicado às atividades da operação, </t>
    </r>
    <r>
      <rPr>
        <i/>
        <sz val="10"/>
        <color rgb="FF44546A"/>
        <rFont val="Calibri Light"/>
      </rPr>
      <t>não poderão representar mais de 20% do total das despesas elegíveis da operação</t>
    </r>
  </si>
  <si>
    <t>TOTAL</t>
  </si>
  <si>
    <t>Descrição das Tipologias</t>
  </si>
  <si>
    <t>Detalhar o que se pretende atingir em cada uma das tipologias, com a descrição dos sistemas e serviços objeto de intervenção</t>
  </si>
  <si>
    <t>Observações/Evidências a anexar</t>
  </si>
  <si>
    <t>Nome do Anexo</t>
  </si>
  <si>
    <t>CONDIÇÕES ESPECÍFICAS</t>
  </si>
  <si>
    <t>Comprovar a titularidade de um portal de serviços online ou apresentar um plano para o seu desenvolvimento.</t>
  </si>
  <si>
    <t>Demonstrar capacidade técnica para integrar a CMD no portal ou aplicação, cumprindo os requisitos de segurança e interoperabilidade definidos pela AMA.</t>
  </si>
  <si>
    <t>Comprovar a utilização de um sistema de gestão de identidades e acessos compatível com o SCAP.</t>
  </si>
  <si>
    <t>Demonstrar capacidade técnica para integrar o SCAP no sistema de gestão de recursos humanos, de forma a automatizar a validação de identidade de funcionários e a gestão de acessos a sistemas e informações.</t>
  </si>
  <si>
    <t>Comprovar a capacidade técnica para integrar os sistemas da entidade com a wallet da aplicação gov.pt, de forma a permitir a disponibilização do Cartão de Munícipe e/ou Cartão de Funcionário.</t>
  </si>
  <si>
    <t>Garantir a conformidade com os requisitos de segurança e interoperabilidade definidos pela AMA.</t>
  </si>
  <si>
    <t>Comprovar a utilização de um sistema de gestão financeira e administrativa compatível com a FSP.</t>
  </si>
  <si>
    <t>Demonstrar capacidade técnica para integrar a FSP no sistema de gestão financeira, de forma a automatizar a emissão e receção de faturas eletrónicas.</t>
  </si>
  <si>
    <t>ANEXO I: Plano de Atividades</t>
  </si>
  <si>
    <t>Descrição das Atividades</t>
  </si>
  <si>
    <t xml:space="preserve">Detalhar o que se pretende em cada uma das atividades, nos termos do ponto 5 do Aviso </t>
  </si>
  <si>
    <t>Fase de Análise e Planeamento</t>
  </si>
  <si>
    <t>Fase de Desenho e Desenvolvimento da Solução</t>
  </si>
  <si>
    <t xml:space="preserve">Fase de Implementação e Testes </t>
  </si>
  <si>
    <t xml:space="preserve">Fase de Formação e Divulgação </t>
  </si>
  <si>
    <t>Alcance (30%): Número de cidadãos e/ou funcionários abrangidos pelo projeto.</t>
  </si>
  <si>
    <t>Site /portal ou serviço</t>
  </si>
  <si>
    <t>N.º cidadãos e/ou funcionários abrangidos pelos portais de serviços online</t>
  </si>
  <si>
    <t>URL</t>
  </si>
  <si>
    <t>Pressupostos da estimativa</t>
  </si>
  <si>
    <t>Total</t>
  </si>
  <si>
    <t>Atributo</t>
  </si>
  <si>
    <t>N.º funcionários</t>
  </si>
  <si>
    <t>Cartões</t>
  </si>
  <si>
    <t>N.º utilizadores</t>
  </si>
  <si>
    <t>Munícipe</t>
  </si>
  <si>
    <t>Funcionário</t>
  </si>
  <si>
    <t>Outros</t>
  </si>
  <si>
    <t>Sistemas que usam FSP</t>
  </si>
  <si>
    <t>N.º de cidadãos ou empresas</t>
  </si>
  <si>
    <t>N.º TOTAL UTILIZADORES</t>
  </si>
  <si>
    <t>Pontuação</t>
  </si>
  <si>
    <t>Impacto (25%): Grau de melhoria na eficiência, qualidade e acessibilidade dos serviços prestados, avaliado através de indicadores como:</t>
  </si>
  <si>
    <t>Redução do tempo de espera no atendimento</t>
  </si>
  <si>
    <t>Justificação e quantificação para o impacto estimado</t>
  </si>
  <si>
    <t>Identifique indicadores e evidências</t>
  </si>
  <si>
    <t>Nome dos Anexos</t>
  </si>
  <si>
    <t>Como classifica o impacto esperado do projeto na redução de tempo de espera no atendimento na sequência da utilização de:</t>
  </si>
  <si>
    <t>Impacto</t>
  </si>
  <si>
    <t>Aumento da taxa de utilização dos serviços online</t>
  </si>
  <si>
    <t>Como classifica o impacto esperado do projeto no aumento da taxa de utilização dos serviços online na sequência da utilização de:</t>
  </si>
  <si>
    <t>Diminuição do número de documentos em papel</t>
  </si>
  <si>
    <t>Como classifica o impacto esperado do projeto na diminuição do número de documentos em papel na sequência da utilização de:</t>
  </si>
  <si>
    <t>Nível de satisfação dos utilizadores</t>
  </si>
  <si>
    <t>Como classifica o impacto esperado do projeto no nível de satisfação dos utilizadores na sequência da utilização da:</t>
  </si>
  <si>
    <t xml:space="preserve">Indicadores específicos e quantificáveis de resultados </t>
  </si>
  <si>
    <t>Apresenta indicadores?</t>
  </si>
  <si>
    <t>Especificação dos indicadores apresentados</t>
  </si>
  <si>
    <t>Fontes de Informação</t>
  </si>
  <si>
    <t>CMD - Aumento percentual de autenticações e assinaturas eletrónicas</t>
  </si>
  <si>
    <t>SCAP - Percentual de redução do tempo de validação de identidade</t>
  </si>
  <si>
    <t>Wallet - Quantidade de novos documentos ou cartões digitais disponibilizados</t>
  </si>
  <si>
    <t>FSP - Redução estimada de papel ou faturas físicas emitidas</t>
  </si>
  <si>
    <t>Inovação (20%): Grau de inovação da solução proposta</t>
  </si>
  <si>
    <t>Potencial de transformação dos serviços e introdução de novas funcionalidades</t>
  </si>
  <si>
    <t>Justificação e quantificação estimada</t>
  </si>
  <si>
    <t>Como classifica o potencial de transformação dos serviços e introdução de novas funcionalidades na sequência da utilização de:</t>
  </si>
  <si>
    <t>Replicabilidade (15%): Potencial de replicação da solução por outras entidades</t>
  </si>
  <si>
    <t>Potencial de replicação da solução por outras entidades</t>
  </si>
  <si>
    <t>Justificação e detalhe sobre o código ou documentação existente</t>
  </si>
  <si>
    <t>Qual o potencial de replicação da solução por outras entidades, para cada uma das tipologias:</t>
  </si>
  <si>
    <t>Potencial</t>
  </si>
  <si>
    <t>Sustentabilidade (10%): Impacto a longo prazo da solução implementada</t>
  </si>
  <si>
    <t xml:space="preserve">Redução de custos operacionais e otimização de recursos	</t>
  </si>
  <si>
    <t>Como classifica o impacto esperado do projeto na redução de custos operacionais e otimização de recursos na sequência da utilização de:</t>
  </si>
  <si>
    <t>Capacidade de manutenção e atualização da solução a longo prazo</t>
  </si>
  <si>
    <t>Justificação dos recursos estimados para manutenção do projeto em período pós-financiamento</t>
  </si>
  <si>
    <t>Como classifica a capacidade de manutenção e atualização da solução a longo prazo na sequência da utilização de:</t>
  </si>
  <si>
    <t>MÉRITO OPERAÇÃO =0,3*Alcance + 0,25*Impacto + 0,20*Inovação + 0,15*Replicabilidade + 0,10*Sustentabilidade</t>
  </si>
  <si>
    <r>
      <rPr>
        <b/>
        <sz val="10"/>
        <color theme="0"/>
        <rFont val="Calibri"/>
        <family val="2"/>
        <scheme val="minor"/>
      </rPr>
      <t>Alcance (30%):</t>
    </r>
    <r>
      <rPr>
        <sz val="10"/>
        <color theme="0"/>
        <rFont val="Calibri"/>
        <family val="2"/>
        <scheme val="minor"/>
      </rPr>
      <t xml:space="preserve"> Número de cidadãos e/ou funcionários abrangidos pelo projeto.</t>
    </r>
  </si>
  <si>
    <t xml:space="preserve"> 0 - 10.000</t>
  </si>
  <si>
    <t>10.001 - 50.000</t>
  </si>
  <si>
    <t>50.001 - 100.000</t>
  </si>
  <si>
    <t>100.001 - 500.000</t>
  </si>
  <si>
    <t>&gt; 500.000</t>
  </si>
  <si>
    <r>
      <t xml:space="preserve"> </t>
    </r>
    <r>
      <rPr>
        <b/>
        <sz val="10"/>
        <color theme="0"/>
        <rFont val="Calibri"/>
        <family val="2"/>
        <scheme val="minor"/>
      </rPr>
      <t>Impacto (25%):</t>
    </r>
    <r>
      <rPr>
        <sz val="10"/>
        <color theme="0"/>
        <rFont val="Calibri"/>
        <family val="2"/>
        <scheme val="minor"/>
      </rPr>
      <t xml:space="preserve"> Grau de melhoria na eficiência, qualidade e acessibilidade dos serviços prestados, avaliado através de indicadores como:</t>
    </r>
  </si>
  <si>
    <t>Fraco – Sem impacto ou impacto reduzido na redução de tempo de espera de atendimento</t>
  </si>
  <si>
    <t>Médio - Com impacto moderado na redução de tempo de espera de atendimento</t>
  </si>
  <si>
    <t>Forte - Com forte impacto na redução de tempo de espera de atendimento</t>
  </si>
  <si>
    <t>Fraco – Sem impacto ou impacto reduzido no aumento da taxa de utilização dos serviços online</t>
  </si>
  <si>
    <t>Médio - Com impacto moderado no aumento da taxa de utilização dos serviços online</t>
  </si>
  <si>
    <t>Forte - Com forte impacto no aumento da taxa de utilização dos serviços online</t>
  </si>
  <si>
    <t>Fraco – Sem impacto ou impacto reduzido na diminuição do número de documentos em papel</t>
  </si>
  <si>
    <t>Médio - Com impacto moderado na diminuição do número de documentos em papel</t>
  </si>
  <si>
    <t>Forte - Com forte impacto na diminuição do número de documentos em papel</t>
  </si>
  <si>
    <t>Fraco – Sem impacto ou impacto reduzido no nível de satisfação dos utilizadores</t>
  </si>
  <si>
    <t>Médio - Com impacto moderado no nível de satisfação dos utilizadores</t>
  </si>
  <si>
    <t>Forte - Com forte impacto no nível de satisfação dos utilizadores</t>
  </si>
  <si>
    <r>
      <t xml:space="preserve">CMD - </t>
    </r>
    <r>
      <rPr>
        <sz val="10"/>
        <color theme="3"/>
        <rFont val="Calibri"/>
        <family val="2"/>
        <scheme val="minor"/>
      </rPr>
      <t>Aumento percentual de autenticações e assinaturas eletrónicas</t>
    </r>
  </si>
  <si>
    <t>Sim</t>
  </si>
  <si>
    <t>Não</t>
  </si>
  <si>
    <r>
      <t xml:space="preserve">FSP - </t>
    </r>
    <r>
      <rPr>
        <sz val="10"/>
        <color theme="3"/>
        <rFont val="Calibri"/>
        <family val="2"/>
        <scheme val="minor"/>
      </rPr>
      <t>Redução estimada de papel ou faturas físicas emitidas</t>
    </r>
  </si>
  <si>
    <r>
      <t>SCAP -</t>
    </r>
    <r>
      <rPr>
        <sz val="10"/>
        <color theme="3"/>
        <rFont val="Calibri"/>
        <family val="2"/>
        <scheme val="minor"/>
      </rPr>
      <t xml:space="preserve"> Percentual de redução do tempo de validação de identidade</t>
    </r>
  </si>
  <si>
    <r>
      <t>Wallet</t>
    </r>
    <r>
      <rPr>
        <sz val="10"/>
        <color theme="3"/>
        <rFont val="Calibri"/>
        <family val="2"/>
        <scheme val="minor"/>
      </rPr>
      <t xml:space="preserve"> - Quantidade de novos documentos ou cartões digitais disponibilizados</t>
    </r>
  </si>
  <si>
    <r>
      <t xml:space="preserve">Inovação (20%): </t>
    </r>
    <r>
      <rPr>
        <sz val="10"/>
        <color theme="0"/>
        <rFont val="Calibri"/>
        <family val="2"/>
        <scheme val="minor"/>
      </rPr>
      <t>Grau de inovação da solução proposta</t>
    </r>
  </si>
  <si>
    <t>Fraco – Pouco ou nenhum potencial de transformação dos serviços e sem introdução de novas funcionalidades</t>
  </si>
  <si>
    <t>Médio – Algum potencial de transformação dos serviços e introdução de novas funcionalidades</t>
  </si>
  <si>
    <t>Forte - Com forte potencial de transformação dos serviços e introdução de novas funcionalidades</t>
  </si>
  <si>
    <r>
      <t xml:space="preserve">Replicabilidade (15%): </t>
    </r>
    <r>
      <rPr>
        <sz val="10"/>
        <color theme="0"/>
        <rFont val="Calibri"/>
        <family val="2"/>
        <scheme val="minor"/>
      </rPr>
      <t>Potencial de replicação da solução por outras entidades</t>
    </r>
  </si>
  <si>
    <t>Ausência de código aberto ou documentação detalhada</t>
  </si>
  <si>
    <t>Disponibilização de documentação detalhada que permita a replicação da solução</t>
  </si>
  <si>
    <t>Disponibilização de código aberto</t>
  </si>
  <si>
    <r>
      <t xml:space="preserve">Sustentabilidade (10%): </t>
    </r>
    <r>
      <rPr>
        <sz val="10"/>
        <color theme="0"/>
        <rFont val="Calibri"/>
        <family val="2"/>
        <scheme val="minor"/>
      </rPr>
      <t>Impacto a longo prazo da solução implementada</t>
    </r>
  </si>
  <si>
    <t>Fraco – Pouca ou nenhuma redução de custos operacionais e otimização de recursos</t>
  </si>
  <si>
    <t>Médio - Alguma redução de custos operacionais e otimização de recursos</t>
  </si>
  <si>
    <t>Forte - Elevada redução de custos operacionais e otimização de recursos</t>
  </si>
  <si>
    <t>Fraco – Fraca capacidade de manutenção e atualização da solução a longo prazo</t>
  </si>
  <si>
    <t>Médio - Média capacidade de manutenção e atualização da solução a longo prazo</t>
  </si>
  <si>
    <t>Forte - Elevada capacidade de manutenção e atualização da solução a longo prazo</t>
  </si>
  <si>
    <t>Fraco</t>
  </si>
  <si>
    <t>Médio</t>
  </si>
  <si>
    <t>Forte</t>
  </si>
  <si>
    <t>Sem candidatura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</si>
</sst>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44546A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 Light"/>
      <family val="2"/>
      <scheme val="maj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203764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3"/>
      <name val="Calibri Light"/>
      <family val="2"/>
      <scheme val="major"/>
    </font>
    <font>
      <sz val="10"/>
      <color theme="3"/>
      <name val="Calibri Light"/>
      <family val="2"/>
      <scheme val="major"/>
    </font>
    <font>
      <b/>
      <i/>
      <sz val="10"/>
      <color theme="3"/>
      <name val="Calibri"/>
      <family val="2"/>
    </font>
    <font>
      <i/>
      <sz val="10"/>
      <color theme="3"/>
      <name val="Calibri"/>
      <family val="2"/>
    </font>
    <font>
      <i/>
      <sz val="10"/>
      <color theme="3"/>
      <name val="Aptos"/>
      <family val="2"/>
    </font>
    <font>
      <b/>
      <i/>
      <sz val="10"/>
      <color theme="3"/>
      <name val="Calibri"/>
      <family val="2"/>
      <scheme val="minor"/>
    </font>
    <font>
      <b/>
      <i/>
      <sz val="10"/>
      <color rgb="FF44546A"/>
      <name val="Calibri Light"/>
      <scheme val="major"/>
    </font>
    <font>
      <sz val="10"/>
      <color rgb="FF44546A"/>
      <name val="Calibri Light"/>
      <scheme val="major"/>
    </font>
    <font>
      <b/>
      <sz val="10"/>
      <color rgb="FF44546A"/>
      <name val="Calibri Light"/>
      <scheme val="major"/>
    </font>
    <font>
      <b/>
      <i/>
      <sz val="10"/>
      <color rgb="FF44546A"/>
      <name val="Calibri Light"/>
    </font>
    <font>
      <i/>
      <sz val="10"/>
      <color rgb="FF44546A"/>
      <name val="Calibri Light"/>
    </font>
    <font>
      <b/>
      <i/>
      <sz val="10"/>
      <color rgb="FF44546A"/>
      <name val="Calibri"/>
    </font>
    <font>
      <i/>
      <sz val="10"/>
      <color rgb="FF44546A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/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 style="hair">
        <color theme="4" tint="-0.499984740745262"/>
      </right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3"/>
      </bottom>
      <diagonal/>
    </border>
    <border>
      <left/>
      <right/>
      <top style="hair">
        <color theme="0"/>
      </top>
      <bottom style="hair">
        <color theme="3"/>
      </bottom>
      <diagonal/>
    </border>
    <border>
      <left/>
      <right style="hair">
        <color theme="0"/>
      </right>
      <top style="hair">
        <color theme="0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94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3" borderId="4" xfId="0" applyFill="1" applyBorder="1"/>
    <xf numFmtId="0" fontId="3" fillId="3" borderId="6" xfId="0" applyFont="1" applyFill="1" applyBorder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2" borderId="0" xfId="0" applyFill="1" applyAlignment="1">
      <alignment horizontal="left" vertical="center" wrapText="1" indent="3"/>
    </xf>
    <xf numFmtId="0" fontId="6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wrapText="1"/>
    </xf>
    <xf numFmtId="0" fontId="6" fillId="3" borderId="8" xfId="0" applyFont="1" applyFill="1" applyBorder="1" applyAlignment="1">
      <alignment horizontal="center" vertical="center"/>
    </xf>
    <xf numFmtId="0" fontId="3" fillId="3" borderId="9" xfId="0" applyFont="1" applyFill="1" applyBorder="1"/>
    <xf numFmtId="0" fontId="0" fillId="2" borderId="0" xfId="0" applyFill="1" applyAlignment="1">
      <alignment horizontal="left" vertical="center" wrapText="1" indent="1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3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3" fillId="3" borderId="17" xfId="0" applyFont="1" applyFill="1" applyBorder="1"/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3" fillId="3" borderId="6" xfId="0" quotePrefix="1" applyFont="1" applyFill="1" applyBorder="1"/>
    <xf numFmtId="0" fontId="9" fillId="3" borderId="0" xfId="0" applyFont="1" applyFill="1" applyAlignment="1">
      <alignment horizontal="left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" fontId="7" fillId="3" borderId="0" xfId="0" applyNumberFormat="1" applyFont="1" applyFill="1" applyAlignment="1" applyProtection="1">
      <alignment wrapText="1"/>
      <protection locked="0"/>
    </xf>
    <xf numFmtId="1" fontId="7" fillId="3" borderId="0" xfId="0" applyNumberFormat="1" applyFont="1" applyFill="1" applyProtection="1"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" fontId="7" fillId="2" borderId="21" xfId="0" applyNumberFormat="1" applyFont="1" applyFill="1" applyBorder="1" applyAlignment="1" applyProtection="1">
      <alignment wrapText="1"/>
      <protection locked="0"/>
    </xf>
    <xf numFmtId="164" fontId="7" fillId="2" borderId="21" xfId="1" applyFont="1" applyFill="1" applyBorder="1" applyAlignment="1" applyProtection="1">
      <protection locked="0"/>
    </xf>
    <xf numFmtId="1" fontId="2" fillId="3" borderId="0" xfId="0" applyNumberFormat="1" applyFont="1" applyFill="1" applyAlignment="1" applyProtection="1">
      <alignment horizontal="left" wrapText="1"/>
      <protection locked="0"/>
    </xf>
    <xf numFmtId="0" fontId="6" fillId="3" borderId="0" xfId="0" applyFont="1" applyFill="1" applyAlignment="1">
      <alignment horizontal="center" vertical="top"/>
    </xf>
    <xf numFmtId="0" fontId="12" fillId="2" borderId="0" xfId="0" applyFont="1" applyFill="1"/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/>
    <xf numFmtId="0" fontId="15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5" fillId="0" borderId="0" xfId="0" applyFont="1"/>
    <xf numFmtId="0" fontId="16" fillId="2" borderId="0" xfId="0" applyFont="1" applyFill="1"/>
    <xf numFmtId="0" fontId="15" fillId="2" borderId="0" xfId="0" applyFont="1" applyFill="1"/>
    <xf numFmtId="0" fontId="9" fillId="2" borderId="24" xfId="0" applyFont="1" applyFill="1" applyBorder="1"/>
    <xf numFmtId="0" fontId="15" fillId="2" borderId="24" xfId="0" applyFont="1" applyFill="1" applyBorder="1"/>
    <xf numFmtId="0" fontId="15" fillId="2" borderId="30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0" borderId="24" xfId="0" applyFont="1" applyBorder="1"/>
    <xf numFmtId="0" fontId="16" fillId="2" borderId="0" xfId="0" applyFont="1" applyFill="1" applyAlignment="1">
      <alignment vertical="center"/>
    </xf>
    <xf numFmtId="0" fontId="9" fillId="2" borderId="25" xfId="0" applyFont="1" applyFill="1" applyBorder="1"/>
    <xf numFmtId="0" fontId="18" fillId="5" borderId="31" xfId="0" applyFont="1" applyFill="1" applyBorder="1"/>
    <xf numFmtId="0" fontId="18" fillId="5" borderId="31" xfId="0" applyFont="1" applyFill="1" applyBorder="1" applyAlignment="1">
      <alignment wrapText="1"/>
    </xf>
    <xf numFmtId="0" fontId="6" fillId="2" borderId="0" xfId="0" applyFont="1" applyFill="1"/>
    <xf numFmtId="0" fontId="15" fillId="2" borderId="25" xfId="0" applyFont="1" applyFill="1" applyBorder="1"/>
    <xf numFmtId="0" fontId="15" fillId="2" borderId="3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/>
    </xf>
    <xf numFmtId="0" fontId="19" fillId="2" borderId="0" xfId="0" applyFont="1" applyFill="1"/>
    <xf numFmtId="0" fontId="15" fillId="0" borderId="25" xfId="0" applyFont="1" applyBorder="1"/>
    <xf numFmtId="0" fontId="6" fillId="3" borderId="24" xfId="0" applyFont="1" applyFill="1" applyBorder="1"/>
    <xf numFmtId="0" fontId="6" fillId="3" borderId="26" xfId="0" applyFont="1" applyFill="1" applyBorder="1"/>
    <xf numFmtId="0" fontId="18" fillId="2" borderId="29" xfId="0" applyFont="1" applyFill="1" applyBorder="1" applyAlignment="1">
      <alignment horizontal="left" vertical="center" wrapText="1"/>
    </xf>
    <xf numFmtId="2" fontId="18" fillId="2" borderId="0" xfId="0" applyNumberFormat="1" applyFont="1" applyFill="1"/>
    <xf numFmtId="0" fontId="18" fillId="5" borderId="27" xfId="0" applyFont="1" applyFill="1" applyBorder="1" applyAlignment="1">
      <alignment horizontal="justify" vertical="center" wrapText="1"/>
    </xf>
    <xf numFmtId="0" fontId="18" fillId="5" borderId="27" xfId="0" applyFont="1" applyFill="1" applyBorder="1" applyAlignment="1">
      <alignment horizontal="center" vertical="center" wrapText="1"/>
    </xf>
    <xf numFmtId="2" fontId="18" fillId="5" borderId="27" xfId="0" applyNumberFormat="1" applyFont="1" applyFill="1" applyBorder="1" applyAlignment="1">
      <alignment vertical="center"/>
    </xf>
    <xf numFmtId="0" fontId="16" fillId="5" borderId="28" xfId="0" applyFont="1" applyFill="1" applyBorder="1" applyAlignment="1">
      <alignment horizontal="justify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vertical="center"/>
    </xf>
    <xf numFmtId="0" fontId="9" fillId="6" borderId="21" xfId="0" applyFont="1" applyFill="1" applyBorder="1"/>
    <xf numFmtId="0" fontId="15" fillId="0" borderId="21" xfId="0" applyFont="1" applyBorder="1"/>
    <xf numFmtId="2" fontId="15" fillId="0" borderId="0" xfId="0" applyNumberFormat="1" applyFont="1"/>
    <xf numFmtId="2" fontId="15" fillId="2" borderId="0" xfId="0" applyNumberFormat="1" applyFont="1" applyFill="1"/>
    <xf numFmtId="2" fontId="18" fillId="5" borderId="27" xfId="0" applyNumberFormat="1" applyFont="1" applyFill="1" applyBorder="1" applyAlignment="1">
      <alignment horizontal="center" vertical="center" wrapText="1"/>
    </xf>
    <xf numFmtId="2" fontId="18" fillId="5" borderId="0" xfId="0" applyNumberFormat="1" applyFont="1" applyFill="1"/>
    <xf numFmtId="0" fontId="9" fillId="6" borderId="21" xfId="0" applyFont="1" applyFill="1" applyBorder="1" applyAlignment="1">
      <alignment wrapText="1"/>
    </xf>
    <xf numFmtId="0" fontId="9" fillId="3" borderId="21" xfId="0" applyFont="1" applyFill="1" applyBorder="1"/>
    <xf numFmtId="0" fontId="9" fillId="3" borderId="21" xfId="0" quotePrefix="1" applyFont="1" applyFill="1" applyBorder="1"/>
    <xf numFmtId="2" fontId="18" fillId="5" borderId="31" xfId="0" applyNumberFormat="1" applyFont="1" applyFill="1" applyBorder="1"/>
    <xf numFmtId="0" fontId="17" fillId="5" borderId="33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justify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9" fillId="0" borderId="0" xfId="0" applyFont="1"/>
    <xf numFmtId="2" fontId="18" fillId="5" borderId="31" xfId="0" applyNumberFormat="1" applyFont="1" applyFill="1" applyBorder="1" applyAlignment="1">
      <alignment horizontal="right"/>
    </xf>
    <xf numFmtId="0" fontId="7" fillId="3" borderId="21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2" fontId="18" fillId="2" borderId="31" xfId="0" applyNumberFormat="1" applyFont="1" applyFill="1" applyBorder="1" applyAlignment="1">
      <alignment horizontal="right"/>
    </xf>
    <xf numFmtId="0" fontId="3" fillId="3" borderId="21" xfId="0" applyFont="1" applyFill="1" applyBorder="1"/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" fontId="7" fillId="3" borderId="0" xfId="0" applyNumberFormat="1" applyFont="1" applyFill="1" applyAlignment="1" applyProtection="1">
      <alignment horizontal="center"/>
      <protection locked="0"/>
    </xf>
    <xf numFmtId="164" fontId="7" fillId="3" borderId="0" xfId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 wrapText="1"/>
      <protection locked="0"/>
    </xf>
    <xf numFmtId="0" fontId="3" fillId="3" borderId="19" xfId="0" applyFont="1" applyFill="1" applyBorder="1" applyAlignment="1">
      <alignment horizontal="center"/>
    </xf>
    <xf numFmtId="164" fontId="7" fillId="2" borderId="21" xfId="1" applyFont="1" applyFill="1" applyBorder="1" applyAlignment="1" applyProtection="1">
      <alignment horizontal="left"/>
      <protection locked="0"/>
    </xf>
    <xf numFmtId="0" fontId="15" fillId="2" borderId="23" xfId="0" applyFont="1" applyFill="1" applyBorder="1"/>
    <xf numFmtId="0" fontId="15" fillId="2" borderId="44" xfId="0" applyFont="1" applyFill="1" applyBorder="1"/>
    <xf numFmtId="0" fontId="15" fillId="2" borderId="45" xfId="0" applyFont="1" applyFill="1" applyBorder="1"/>
    <xf numFmtId="0" fontId="6" fillId="3" borderId="44" xfId="0" applyFont="1" applyFill="1" applyBorder="1"/>
    <xf numFmtId="0" fontId="21" fillId="0" borderId="21" xfId="0" applyFont="1" applyBorder="1"/>
    <xf numFmtId="0" fontId="22" fillId="6" borderId="21" xfId="0" applyFont="1" applyFill="1" applyBorder="1"/>
    <xf numFmtId="0" fontId="21" fillId="2" borderId="0" xfId="0" applyFont="1" applyFill="1"/>
    <xf numFmtId="0" fontId="25" fillId="3" borderId="0" xfId="0" applyFont="1" applyFill="1"/>
    <xf numFmtId="0" fontId="8" fillId="3" borderId="46" xfId="0" applyFont="1" applyFill="1" applyBorder="1" applyAlignment="1">
      <alignment horizontal="center" vertical="center"/>
    </xf>
    <xf numFmtId="0" fontId="0" fillId="3" borderId="46" xfId="0" applyFill="1" applyBorder="1"/>
    <xf numFmtId="0" fontId="0" fillId="3" borderId="46" xfId="0" applyFill="1" applyBorder="1" applyAlignment="1">
      <alignment horizontal="center"/>
    </xf>
    <xf numFmtId="0" fontId="3" fillId="3" borderId="47" xfId="0" applyFont="1" applyFill="1" applyBorder="1"/>
    <xf numFmtId="0" fontId="8" fillId="3" borderId="48" xfId="0" applyFont="1" applyFill="1" applyBorder="1" applyAlignment="1">
      <alignment horizontal="center" vertical="center"/>
    </xf>
    <xf numFmtId="0" fontId="3" fillId="3" borderId="49" xfId="0" applyFont="1" applyFill="1" applyBorder="1"/>
    <xf numFmtId="0" fontId="26" fillId="3" borderId="0" xfId="0" applyFont="1" applyFill="1" applyAlignment="1">
      <alignment horizontal="right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0" fillId="3" borderId="51" xfId="0" applyFill="1" applyBorder="1"/>
    <xf numFmtId="0" fontId="0" fillId="3" borderId="51" xfId="0" applyFill="1" applyBorder="1" applyAlignment="1">
      <alignment horizontal="center"/>
    </xf>
    <xf numFmtId="0" fontId="3" fillId="3" borderId="52" xfId="0" applyFont="1" applyFill="1" applyBorder="1"/>
    <xf numFmtId="0" fontId="6" fillId="3" borderId="53" xfId="0" applyFont="1" applyFill="1" applyBorder="1" applyAlignment="1">
      <alignment horizontal="center"/>
    </xf>
    <xf numFmtId="0" fontId="0" fillId="3" borderId="46" xfId="0" applyFill="1" applyBorder="1" applyAlignment="1">
      <alignment wrapText="1"/>
    </xf>
    <xf numFmtId="0" fontId="6" fillId="3" borderId="46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23" fillId="3" borderId="51" xfId="0" applyFont="1" applyFill="1" applyBorder="1" applyAlignment="1">
      <alignment horizontal="left" vertical="center" wrapText="1"/>
    </xf>
    <xf numFmtId="0" fontId="24" fillId="3" borderId="51" xfId="0" applyFont="1" applyFill="1" applyBorder="1" applyAlignment="1" applyProtection="1">
      <alignment horizontal="center"/>
      <protection locked="0"/>
    </xf>
    <xf numFmtId="0" fontId="7" fillId="3" borderId="51" xfId="0" applyFont="1" applyFill="1" applyBorder="1" applyAlignment="1" applyProtection="1">
      <alignment horizontal="center"/>
      <protection locked="0"/>
    </xf>
    <xf numFmtId="0" fontId="8" fillId="3" borderId="5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 vertical="center"/>
    </xf>
    <xf numFmtId="164" fontId="9" fillId="0" borderId="22" xfId="1" applyFont="1" applyBorder="1" applyAlignment="1">
      <alignment vertical="center" wrapText="1"/>
    </xf>
    <xf numFmtId="0" fontId="10" fillId="3" borderId="42" xfId="0" applyFont="1" applyFill="1" applyBorder="1" applyAlignment="1">
      <alignment vertical="center" wrapText="1"/>
    </xf>
    <xf numFmtId="164" fontId="2" fillId="3" borderId="43" xfId="0" applyNumberFormat="1" applyFont="1" applyFill="1" applyBorder="1"/>
    <xf numFmtId="0" fontId="13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17" fillId="5" borderId="31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7" fillId="5" borderId="33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17" fillId="5" borderId="34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justify" vertical="center" wrapText="1"/>
    </xf>
    <xf numFmtId="0" fontId="19" fillId="2" borderId="0" xfId="0" applyFont="1" applyFill="1" applyAlignment="1">
      <alignment horizontal="center"/>
    </xf>
    <xf numFmtId="0" fontId="18" fillId="5" borderId="31" xfId="0" applyFont="1" applyFill="1" applyBorder="1" applyAlignment="1">
      <alignment horizontal="center" vertical="center" wrapText="1"/>
    </xf>
    <xf numFmtId="0" fontId="18" fillId="5" borderId="37" xfId="0" applyFont="1" applyFill="1" applyBorder="1" applyAlignment="1">
      <alignment horizontal="left" vertical="center" wrapText="1"/>
    </xf>
    <xf numFmtId="0" fontId="18" fillId="5" borderId="38" xfId="0" applyFont="1" applyFill="1" applyBorder="1" applyAlignment="1">
      <alignment horizontal="left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6" fillId="5" borderId="31" xfId="0" applyFont="1" applyFill="1" applyBorder="1" applyAlignment="1">
      <alignment horizontal="left" vertical="center" wrapText="1"/>
    </xf>
    <xf numFmtId="0" fontId="16" fillId="5" borderId="39" xfId="0" applyFont="1" applyFill="1" applyBorder="1" applyAlignment="1">
      <alignment horizontal="left" vertical="center"/>
    </xf>
    <xf numFmtId="0" fontId="16" fillId="5" borderId="40" xfId="0" applyFont="1" applyFill="1" applyBorder="1" applyAlignment="1">
      <alignment horizontal="left" vertical="center"/>
    </xf>
    <xf numFmtId="0" fontId="16" fillId="5" borderId="41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vertical="top" wrapText="1"/>
    </xf>
    <xf numFmtId="0" fontId="34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vertical="center"/>
    </xf>
    <xf numFmtId="164" fontId="2" fillId="3" borderId="0" xfId="1" applyFont="1" applyFill="1" applyAlignment="1" applyProtection="1">
      <alignment horizontal="center" wrapText="1"/>
      <protection locked="0"/>
    </xf>
    <xf numFmtId="0" fontId="18" fillId="5" borderId="31" xfId="0" applyFont="1" applyFill="1" applyBorder="1" applyAlignment="1">
      <alignment horizontal="left"/>
    </xf>
    <xf numFmtId="0" fontId="37" fillId="3" borderId="0" xfId="0" applyFont="1" applyFill="1" applyAlignment="1">
      <alignment horizontal="left" vertical="center" wrapText="1"/>
    </xf>
    <xf numFmtId="0" fontId="38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</cellXfs>
  <cellStyles count="6">
    <cellStyle name="Moeda" xfId="1" builtinId="4"/>
    <cellStyle name="Normal" xfId="0" builtinId="0"/>
    <cellStyle name="Normal 10" xfId="4" xr:uid="{ED1ABB39-CE70-4B12-9E8D-CD8184E11BF5}"/>
    <cellStyle name="Normal 2" xfId="2" xr:uid="{49596AC9-70EB-4F59-9C57-B87624AD6A08}"/>
    <cellStyle name="Normal 21 2" xfId="5" xr:uid="{93949F23-2BF2-4B42-85C2-EF18848F3C82}"/>
    <cellStyle name="Normal_FACI-ModComA 2" xfId="3" xr:uid="{31CAF960-3486-4DDD-A9C5-5CDB58398B9E}"/>
  </cellStyles>
  <dxfs count="0"/>
  <tableStyles count="0" defaultTableStyle="TableStyleMedium2" defaultPivotStyle="PivotStyleLight16"/>
  <colors>
    <mruColors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3</xdr:col>
      <xdr:colOff>1239081</xdr:colOff>
      <xdr:row>0</xdr:row>
      <xdr:rowOff>400734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352B23-DEF5-4AB4-8F80-4EBC6AAF04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100"/>
          <a:ext cx="1706441" cy="357554"/>
        </a:xfrm>
        <a:prstGeom prst="rect">
          <a:avLst/>
        </a:prstGeom>
        <a:noFill/>
      </xdr:spPr>
    </xdr:pic>
    <xdr:clientData/>
  </xdr:twoCellAnchor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4" name="image1.png">
          <a:extLst>
            <a:ext uri="{FF2B5EF4-FFF2-40B4-BE49-F238E27FC236}">
              <a16:creationId xmlns:a16="http://schemas.microsoft.com/office/drawing/2014/main" id="{6A0ACE5D-986E-4B58-8D4D-D4E15D94AD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29575" y="77177"/>
          <a:ext cx="1309077" cy="42672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3</xdr:col>
      <xdr:colOff>1239081</xdr:colOff>
      <xdr:row>0</xdr:row>
      <xdr:rowOff>400734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858CB-4698-41D4-9409-D2D2770A1B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100"/>
          <a:ext cx="1658181" cy="362634"/>
        </a:xfrm>
        <a:prstGeom prst="rect">
          <a:avLst/>
        </a:prstGeom>
        <a:noFill/>
      </xdr:spPr>
    </xdr:pic>
    <xdr:clientData/>
  </xdr:twoCellAnchor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22300C5E-2EEC-4F31-A728-B7064E8BE56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24825" y="77177"/>
          <a:ext cx="1309077" cy="42672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38100</xdr:rowOff>
    </xdr:from>
    <xdr:to>
      <xdr:col>3</xdr:col>
      <xdr:colOff>1216856</xdr:colOff>
      <xdr:row>0</xdr:row>
      <xdr:rowOff>400734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5F6248-216E-4721-9FAC-277AF1754D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" y="38100"/>
          <a:ext cx="1635956" cy="362634"/>
        </a:xfrm>
        <a:prstGeom prst="rect">
          <a:avLst/>
        </a:prstGeom>
        <a:noFill/>
      </xdr:spPr>
    </xdr:pic>
    <xdr:clientData/>
  </xdr:twoCellAnchor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23EFA65F-ED57-48ED-8324-7348B4293225}"/>
            </a:ext>
            <a:ext uri="{147F2762-F138-4A5C-976F-8EAC2B608ADB}">
              <a16:predDERef xmlns:a16="http://schemas.microsoft.com/office/drawing/2014/main" pred="{945F6248-216E-4721-9FAC-277AF1754DD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25075" y="77177"/>
          <a:ext cx="1309077" cy="426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3C88-170D-47EE-9DDB-105EDFCF7B9C}">
  <sheetPr>
    <tabColor theme="0" tint="-4.9989318521683403E-2"/>
  </sheetPr>
  <dimension ref="A1:M83"/>
  <sheetViews>
    <sheetView tabSelected="1" topLeftCell="A33" zoomScaleNormal="100" workbookViewId="0">
      <selection activeCell="C40" sqref="C40"/>
    </sheetView>
  </sheetViews>
  <sheetFormatPr defaultColWidth="9.42578125" defaultRowHeight="14.45"/>
  <cols>
    <col min="1" max="1" width="3" style="1" customWidth="1"/>
    <col min="2" max="2" width="3.5703125" style="1" customWidth="1"/>
    <col min="3" max="3" width="4.5703125" style="1" customWidth="1"/>
    <col min="4" max="4" width="38" style="1" customWidth="1"/>
    <col min="5" max="5" width="1.5703125" style="1" customWidth="1"/>
    <col min="6" max="6" width="45.5703125" style="1" customWidth="1"/>
    <col min="7" max="7" width="2.42578125" style="1" customWidth="1"/>
    <col min="8" max="8" width="24.5703125" style="99" customWidth="1"/>
    <col min="9" max="9" width="1.85546875" style="1" customWidth="1"/>
    <col min="10" max="10" width="22.28515625" style="1" customWidth="1"/>
    <col min="11" max="11" width="6.42578125" style="1" customWidth="1"/>
    <col min="12" max="12" width="3.5703125" style="1" customWidth="1"/>
    <col min="13" max="16384" width="9.42578125" style="1"/>
  </cols>
  <sheetData>
    <row r="1" spans="1:13" ht="46.5" customHeight="1"/>
    <row r="2" spans="1:13">
      <c r="B2" s="2"/>
      <c r="C2" s="3"/>
      <c r="D2" s="3"/>
      <c r="E2" s="3"/>
      <c r="F2" s="3"/>
      <c r="G2" s="3"/>
      <c r="H2" s="100"/>
      <c r="I2" s="3"/>
      <c r="J2" s="3"/>
      <c r="K2" s="4"/>
      <c r="L2" s="5"/>
    </row>
    <row r="3" spans="1:13" ht="19.5" customHeight="1">
      <c r="B3" s="6"/>
      <c r="C3" s="150" t="s">
        <v>0</v>
      </c>
      <c r="D3" s="151"/>
      <c r="E3" s="151"/>
      <c r="F3" s="151"/>
      <c r="G3" s="151"/>
      <c r="H3" s="151"/>
      <c r="I3" s="151"/>
      <c r="J3" s="151"/>
      <c r="K3" s="151"/>
      <c r="L3" s="7"/>
    </row>
    <row r="4" spans="1:13" ht="19.5" customHeight="1">
      <c r="B4" s="6"/>
      <c r="C4" s="35" t="s">
        <v>1</v>
      </c>
      <c r="D4" s="9"/>
      <c r="E4" s="9"/>
      <c r="F4" s="9"/>
      <c r="G4" s="9"/>
      <c r="H4" s="156"/>
      <c r="I4" s="156"/>
      <c r="J4" s="156"/>
      <c r="K4" s="156"/>
      <c r="L4" s="7"/>
    </row>
    <row r="5" spans="1:13" ht="19.5" customHeight="1">
      <c r="B5" s="6"/>
      <c r="C5" s="8"/>
      <c r="D5" s="152" t="s">
        <v>2</v>
      </c>
      <c r="E5" s="152"/>
      <c r="F5" s="152"/>
      <c r="G5" s="152"/>
      <c r="H5" s="152"/>
      <c r="I5" s="152"/>
      <c r="J5" s="152"/>
      <c r="K5" s="9"/>
      <c r="L5" s="7"/>
    </row>
    <row r="6" spans="1:13" ht="12.75" customHeight="1">
      <c r="B6" s="6"/>
      <c r="C6" s="10"/>
      <c r="D6" s="10"/>
      <c r="E6" s="10"/>
      <c r="F6" s="11"/>
      <c r="G6" s="11"/>
      <c r="H6" s="11"/>
      <c r="I6" s="11"/>
      <c r="J6" s="11"/>
      <c r="K6" s="13"/>
      <c r="L6" s="7"/>
    </row>
    <row r="7" spans="1:13" ht="12.75" customHeight="1">
      <c r="A7" s="14"/>
      <c r="B7" s="6"/>
      <c r="C7" s="127"/>
      <c r="D7" s="128"/>
      <c r="E7" s="128"/>
      <c r="F7" s="129"/>
      <c r="G7" s="129"/>
      <c r="H7" s="129"/>
      <c r="I7" s="129"/>
      <c r="J7" s="129"/>
      <c r="K7" s="118"/>
      <c r="L7" s="7"/>
    </row>
    <row r="8" spans="1:13" ht="22.5" customHeight="1">
      <c r="A8" s="19"/>
      <c r="B8" s="6"/>
      <c r="C8" s="130"/>
      <c r="D8" s="21" t="s">
        <v>3</v>
      </c>
      <c r="E8" s="21"/>
      <c r="F8" s="153"/>
      <c r="G8" s="154"/>
      <c r="H8" s="154"/>
      <c r="I8" s="154"/>
      <c r="J8" s="155"/>
      <c r="K8" s="120"/>
      <c r="L8" s="7"/>
    </row>
    <row r="9" spans="1:13" ht="22.5" customHeight="1">
      <c r="A9" s="19"/>
      <c r="B9" s="6"/>
      <c r="C9" s="131"/>
      <c r="D9" s="124"/>
      <c r="E9" s="132"/>
      <c r="F9" s="133"/>
      <c r="G9" s="134"/>
      <c r="H9" s="134"/>
      <c r="I9" s="134"/>
      <c r="J9" s="134"/>
      <c r="K9" s="126"/>
      <c r="L9" s="7"/>
    </row>
    <row r="10" spans="1:13" ht="21" customHeight="1">
      <c r="B10" s="6"/>
      <c r="C10" s="26"/>
      <c r="D10" s="12"/>
      <c r="E10" s="26"/>
      <c r="F10" s="26"/>
      <c r="G10" s="12"/>
      <c r="H10" s="11"/>
      <c r="I10" s="12"/>
      <c r="J10" s="12"/>
      <c r="K10" s="13"/>
      <c r="L10" s="7"/>
      <c r="M10" s="41"/>
    </row>
    <row r="11" spans="1:13" ht="9" customHeight="1">
      <c r="B11" s="6"/>
      <c r="C11" s="135"/>
      <c r="D11" s="116"/>
      <c r="E11" s="115"/>
      <c r="F11" s="115"/>
      <c r="G11" s="116"/>
      <c r="H11" s="117"/>
      <c r="I11" s="116"/>
      <c r="J11" s="116"/>
      <c r="K11" s="118"/>
      <c r="L11" s="7"/>
      <c r="M11" s="41"/>
    </row>
    <row r="12" spans="1:13" ht="20.25" customHeight="1">
      <c r="B12" s="6"/>
      <c r="C12" s="119"/>
      <c r="D12" s="44" t="s">
        <v>4</v>
      </c>
      <c r="E12" s="26"/>
      <c r="F12" s="26"/>
      <c r="G12" s="12"/>
      <c r="H12" s="11"/>
      <c r="I12" s="12"/>
      <c r="J12" s="12"/>
      <c r="K12" s="120"/>
      <c r="L12" s="7"/>
      <c r="M12" s="41"/>
    </row>
    <row r="13" spans="1:13" ht="17.25" customHeight="1">
      <c r="B13" s="6"/>
      <c r="C13" s="119"/>
      <c r="D13" s="114"/>
      <c r="E13" s="26"/>
      <c r="F13" s="157" t="s">
        <v>5</v>
      </c>
      <c r="G13" s="157"/>
      <c r="H13" s="157"/>
      <c r="I13" s="139"/>
      <c r="J13" s="139" t="s">
        <v>6</v>
      </c>
      <c r="K13" s="120"/>
      <c r="L13" s="7"/>
      <c r="M13" s="41"/>
    </row>
    <row r="14" spans="1:13" ht="17.100000000000001" customHeight="1">
      <c r="B14" s="6"/>
      <c r="C14" s="119"/>
      <c r="D14" s="147" t="s">
        <v>7</v>
      </c>
      <c r="E14" s="26"/>
      <c r="F14" s="146"/>
      <c r="G14" s="146"/>
      <c r="H14" s="146"/>
      <c r="I14" s="139"/>
      <c r="J14" s="46"/>
      <c r="K14" s="120"/>
      <c r="L14" s="7"/>
      <c r="M14" s="41"/>
    </row>
    <row r="15" spans="1:13" ht="18" customHeight="1">
      <c r="B15" s="6"/>
      <c r="C15" s="119"/>
      <c r="D15" s="147"/>
      <c r="E15" s="121"/>
      <c r="F15" s="148" t="s">
        <v>8</v>
      </c>
      <c r="G15" s="148"/>
      <c r="H15" s="148"/>
      <c r="I15" s="139"/>
      <c r="J15" s="140" t="s">
        <v>9</v>
      </c>
      <c r="K15" s="120"/>
      <c r="L15" s="7"/>
      <c r="M15" s="41"/>
    </row>
    <row r="16" spans="1:13" ht="17.45" customHeight="1">
      <c r="B16" s="6"/>
      <c r="C16" s="119"/>
      <c r="D16" s="147"/>
      <c r="E16" s="26"/>
      <c r="F16" s="146"/>
      <c r="G16" s="146"/>
      <c r="H16" s="146"/>
      <c r="I16" s="139"/>
      <c r="J16" s="46"/>
      <c r="K16" s="120"/>
      <c r="L16" s="7"/>
      <c r="M16" s="41"/>
    </row>
    <row r="17" spans="1:13" ht="9" customHeight="1">
      <c r="B17" s="6"/>
      <c r="C17" s="122"/>
      <c r="D17" s="123"/>
      <c r="E17" s="123"/>
      <c r="F17" s="123"/>
      <c r="G17" s="124"/>
      <c r="H17" s="125"/>
      <c r="I17" s="124"/>
      <c r="J17" s="124"/>
      <c r="K17" s="126"/>
      <c r="L17" s="7"/>
      <c r="M17" s="41"/>
    </row>
    <row r="18" spans="1:13" ht="20.25" customHeight="1">
      <c r="B18" s="6"/>
      <c r="C18" s="26"/>
      <c r="D18" s="26"/>
      <c r="E18" s="26"/>
      <c r="F18" s="26"/>
      <c r="G18" s="12"/>
      <c r="H18" s="11"/>
      <c r="I18" s="12"/>
      <c r="J18" s="12"/>
      <c r="K18" s="13"/>
      <c r="L18" s="7"/>
    </row>
    <row r="19" spans="1:13">
      <c r="B19" s="6"/>
      <c r="C19" s="15"/>
      <c r="D19" s="16"/>
      <c r="E19" s="16"/>
      <c r="F19" s="17"/>
      <c r="G19" s="17"/>
      <c r="H19" s="17"/>
      <c r="I19" s="17"/>
      <c r="J19" s="17"/>
      <c r="K19" s="18"/>
      <c r="L19" s="7"/>
    </row>
    <row r="20" spans="1:13">
      <c r="B20" s="6"/>
      <c r="C20" s="20"/>
      <c r="D20" s="35" t="s">
        <v>10</v>
      </c>
      <c r="E20" s="27"/>
      <c r="F20" s="27"/>
      <c r="G20" s="27"/>
      <c r="H20" s="36"/>
      <c r="I20" s="27"/>
      <c r="J20" s="27"/>
      <c r="K20" s="22"/>
      <c r="L20" s="28"/>
    </row>
    <row r="21" spans="1:13">
      <c r="B21" s="6"/>
      <c r="C21" s="20"/>
      <c r="D21" s="29"/>
      <c r="E21" s="27"/>
      <c r="F21" s="149" t="s">
        <v>11</v>
      </c>
      <c r="G21" s="149"/>
      <c r="H21" s="149"/>
      <c r="I21" s="142"/>
      <c r="J21" s="142" t="s">
        <v>12</v>
      </c>
      <c r="K21" s="22"/>
      <c r="L21" s="7"/>
    </row>
    <row r="22" spans="1:13" ht="14.1" customHeight="1">
      <c r="B22" s="6"/>
      <c r="C22" s="20"/>
      <c r="D22" s="98" t="s">
        <v>13</v>
      </c>
      <c r="E22" s="27"/>
      <c r="F22" s="146" t="s">
        <v>14</v>
      </c>
      <c r="G22" s="146"/>
      <c r="H22" s="146"/>
      <c r="I22" s="142"/>
      <c r="J22" s="141">
        <f>IF(F22="Sim",30000,0)</f>
        <v>0</v>
      </c>
      <c r="K22" s="22"/>
      <c r="L22" s="7"/>
    </row>
    <row r="23" spans="1:13" ht="14.1" customHeight="1">
      <c r="B23" s="6"/>
      <c r="C23" s="20"/>
      <c r="D23" s="98" t="s">
        <v>15</v>
      </c>
      <c r="E23" s="27"/>
      <c r="F23" s="146" t="s">
        <v>14</v>
      </c>
      <c r="G23" s="146"/>
      <c r="H23" s="146"/>
      <c r="I23" s="142"/>
      <c r="J23" s="141">
        <f>IF(F23="Sim",10000,0)</f>
        <v>0</v>
      </c>
      <c r="K23" s="22"/>
      <c r="L23" s="7"/>
    </row>
    <row r="24" spans="1:13" ht="14.1" customHeight="1">
      <c r="B24" s="6"/>
      <c r="C24" s="20"/>
      <c r="D24" s="98" t="s">
        <v>16</v>
      </c>
      <c r="E24" s="27"/>
      <c r="F24" s="146" t="s">
        <v>14</v>
      </c>
      <c r="G24" s="146"/>
      <c r="H24" s="146"/>
      <c r="I24" s="142"/>
      <c r="J24" s="141">
        <f>IF(F24="Sim",20000,0)</f>
        <v>0</v>
      </c>
      <c r="K24" s="22"/>
      <c r="L24" s="7"/>
    </row>
    <row r="25" spans="1:13" ht="14.1" customHeight="1">
      <c r="B25" s="6"/>
      <c r="C25" s="20"/>
      <c r="D25" s="98" t="s">
        <v>17</v>
      </c>
      <c r="E25" s="27"/>
      <c r="F25" s="146" t="s">
        <v>14</v>
      </c>
      <c r="G25" s="146"/>
      <c r="H25" s="146"/>
      <c r="I25" s="142"/>
      <c r="J25" s="141">
        <f>IF(F25="Sim",20000,0)</f>
        <v>0</v>
      </c>
      <c r="K25" s="22"/>
      <c r="L25" s="7"/>
    </row>
    <row r="26" spans="1:13" ht="14.1" customHeight="1">
      <c r="B26" s="6"/>
      <c r="C26" s="20"/>
      <c r="D26" s="13"/>
      <c r="E26" s="13"/>
      <c r="F26" s="13"/>
      <c r="G26" s="13"/>
      <c r="H26" s="143"/>
      <c r="I26" s="142"/>
      <c r="J26" s="143">
        <f>SUM(J22:L25)</f>
        <v>0</v>
      </c>
      <c r="K26" s="22"/>
      <c r="L26" s="7"/>
    </row>
    <row r="27" spans="1:13" ht="15" customHeight="1">
      <c r="B27" s="6"/>
      <c r="C27" s="23"/>
      <c r="D27" s="24"/>
      <c r="E27" s="24"/>
      <c r="F27" s="24"/>
      <c r="G27" s="24"/>
      <c r="H27" s="101"/>
      <c r="I27" s="24"/>
      <c r="J27" s="24"/>
      <c r="K27" s="25"/>
      <c r="L27" s="7"/>
    </row>
    <row r="28" spans="1:13" ht="14.25" customHeight="1">
      <c r="A28" s="19"/>
      <c r="B28" s="6"/>
      <c r="C28" s="10"/>
      <c r="D28" s="10"/>
      <c r="E28" s="10"/>
      <c r="F28" s="11"/>
      <c r="G28" s="11"/>
      <c r="H28" s="11"/>
      <c r="I28" s="11"/>
      <c r="J28" s="11"/>
      <c r="K28" s="13"/>
      <c r="L28" s="7"/>
    </row>
    <row r="29" spans="1:13" ht="9" customHeight="1">
      <c r="B29" s="6"/>
      <c r="C29" s="26"/>
      <c r="D29" s="26"/>
      <c r="E29" s="26"/>
      <c r="F29" s="26"/>
      <c r="G29" s="12"/>
      <c r="H29" s="11"/>
      <c r="I29" s="12"/>
      <c r="J29" s="12"/>
      <c r="K29" s="13"/>
      <c r="L29" s="7"/>
    </row>
    <row r="30" spans="1:13">
      <c r="B30" s="6"/>
      <c r="C30" s="15"/>
      <c r="D30" s="16"/>
      <c r="E30" s="16"/>
      <c r="F30" s="17"/>
      <c r="G30" s="17"/>
      <c r="H30" s="17"/>
      <c r="I30" s="17"/>
      <c r="J30" s="17"/>
      <c r="K30" s="18"/>
      <c r="L30" s="7"/>
    </row>
    <row r="31" spans="1:13">
      <c r="B31" s="6"/>
      <c r="C31" s="20"/>
      <c r="D31" s="35" t="s">
        <v>18</v>
      </c>
      <c r="E31" s="27"/>
      <c r="F31" s="27"/>
      <c r="G31" s="27"/>
      <c r="H31" s="36"/>
      <c r="I31" s="27"/>
      <c r="J31" s="27"/>
      <c r="K31" s="22"/>
      <c r="L31" s="28"/>
    </row>
    <row r="32" spans="1:13" ht="26.1">
      <c r="B32" s="6"/>
      <c r="C32" s="20"/>
      <c r="D32" s="40" t="s">
        <v>19</v>
      </c>
      <c r="E32" s="40"/>
      <c r="F32" s="138" t="s">
        <v>20</v>
      </c>
      <c r="G32" s="40"/>
      <c r="H32" s="138" t="s">
        <v>21</v>
      </c>
      <c r="I32" s="36"/>
      <c r="J32" s="138" t="s">
        <v>22</v>
      </c>
      <c r="K32" s="22"/>
      <c r="L32" s="7"/>
    </row>
    <row r="33" spans="2:12" ht="64.5" customHeight="1">
      <c r="B33" s="6"/>
      <c r="C33" s="20"/>
      <c r="D33" s="186" t="s">
        <v>23</v>
      </c>
      <c r="E33" s="187"/>
      <c r="F33" s="187"/>
      <c r="G33" s="187"/>
      <c r="H33" s="187"/>
      <c r="I33" s="42"/>
      <c r="J33" s="42"/>
      <c r="K33" s="22"/>
      <c r="L33" s="7"/>
    </row>
    <row r="34" spans="2:12">
      <c r="B34" s="6"/>
      <c r="C34" s="20"/>
      <c r="D34" s="37"/>
      <c r="E34" s="33"/>
      <c r="F34" s="37"/>
      <c r="G34" s="27"/>
      <c r="H34" s="106" t="s">
        <v>14</v>
      </c>
      <c r="I34" s="34"/>
      <c r="J34" s="38">
        <v>0</v>
      </c>
      <c r="K34" s="22"/>
      <c r="L34" s="7"/>
    </row>
    <row r="35" spans="2:12">
      <c r="B35" s="6"/>
      <c r="C35" s="20"/>
      <c r="D35" s="37"/>
      <c r="E35" s="33"/>
      <c r="F35" s="37"/>
      <c r="G35" s="27"/>
      <c r="H35" s="106" t="s">
        <v>14</v>
      </c>
      <c r="I35" s="34"/>
      <c r="J35" s="38">
        <v>0</v>
      </c>
      <c r="K35" s="22"/>
      <c r="L35" s="7"/>
    </row>
    <row r="36" spans="2:12">
      <c r="B36" s="6"/>
      <c r="C36" s="20"/>
      <c r="D36" s="37"/>
      <c r="E36" s="33"/>
      <c r="F36" s="37"/>
      <c r="G36" s="27"/>
      <c r="H36" s="106" t="s">
        <v>14</v>
      </c>
      <c r="I36" s="34"/>
      <c r="J36" s="38">
        <v>0</v>
      </c>
      <c r="K36" s="22"/>
      <c r="L36" s="7"/>
    </row>
    <row r="37" spans="2:12">
      <c r="B37" s="6"/>
      <c r="C37" s="20"/>
      <c r="D37" s="37"/>
      <c r="E37" s="33"/>
      <c r="F37" s="37"/>
      <c r="G37" s="27"/>
      <c r="H37" s="106" t="s">
        <v>14</v>
      </c>
      <c r="I37" s="34"/>
      <c r="J37" s="38">
        <v>0</v>
      </c>
      <c r="K37" s="22"/>
      <c r="L37" s="7"/>
    </row>
    <row r="38" spans="2:12">
      <c r="B38" s="6"/>
      <c r="C38" s="20"/>
      <c r="D38" s="37"/>
      <c r="E38" s="33"/>
      <c r="F38" s="37"/>
      <c r="G38" s="27"/>
      <c r="H38" s="106" t="s">
        <v>14</v>
      </c>
      <c r="I38" s="34"/>
      <c r="J38" s="38">
        <v>0</v>
      </c>
      <c r="K38" s="22"/>
      <c r="L38" s="7"/>
    </row>
    <row r="39" spans="2:12">
      <c r="B39" s="6"/>
      <c r="C39" s="20"/>
      <c r="D39" s="37"/>
      <c r="E39" s="33"/>
      <c r="F39" s="37"/>
      <c r="G39" s="27"/>
      <c r="H39" s="106" t="s">
        <v>14</v>
      </c>
      <c r="I39" s="34"/>
      <c r="J39" s="38">
        <v>0</v>
      </c>
      <c r="K39" s="22"/>
      <c r="L39" s="7"/>
    </row>
    <row r="40" spans="2:12" ht="12" customHeight="1">
      <c r="B40" s="6"/>
      <c r="C40" s="20"/>
      <c r="D40" s="33"/>
      <c r="E40" s="33"/>
      <c r="F40" s="33"/>
      <c r="G40" s="27"/>
      <c r="H40" s="102"/>
      <c r="I40" s="34"/>
      <c r="J40" s="34"/>
      <c r="K40" s="22"/>
      <c r="L40" s="7"/>
    </row>
    <row r="41" spans="2:12" ht="26.85" customHeight="1">
      <c r="B41" s="6"/>
      <c r="C41" s="20"/>
      <c r="D41" s="193" t="s">
        <v>24</v>
      </c>
      <c r="E41" s="144"/>
      <c r="F41" s="144"/>
      <c r="G41" s="144"/>
      <c r="H41" s="144"/>
      <c r="I41" s="43"/>
      <c r="J41" s="43"/>
      <c r="K41" s="22"/>
      <c r="L41" s="7"/>
    </row>
    <row r="42" spans="2:12" ht="14.85" customHeight="1">
      <c r="B42" s="6"/>
      <c r="C42" s="20"/>
      <c r="D42" s="37"/>
      <c r="E42" s="33"/>
      <c r="F42" s="37"/>
      <c r="G42" s="27"/>
      <c r="H42" s="106" t="s">
        <v>14</v>
      </c>
      <c r="I42" s="34"/>
      <c r="J42" s="38">
        <v>0</v>
      </c>
      <c r="K42" s="22"/>
      <c r="L42" s="7"/>
    </row>
    <row r="43" spans="2:12" ht="14.85" customHeight="1">
      <c r="B43" s="6"/>
      <c r="C43" s="20"/>
      <c r="D43" s="37"/>
      <c r="E43" s="33"/>
      <c r="F43" s="37"/>
      <c r="G43" s="27"/>
      <c r="H43" s="106" t="s">
        <v>14</v>
      </c>
      <c r="I43" s="34"/>
      <c r="J43" s="38">
        <v>0</v>
      </c>
      <c r="K43" s="22"/>
      <c r="L43" s="7"/>
    </row>
    <row r="44" spans="2:12" ht="14.85" customHeight="1">
      <c r="B44" s="6"/>
      <c r="C44" s="20"/>
      <c r="D44" s="37"/>
      <c r="E44" s="33"/>
      <c r="F44" s="37"/>
      <c r="G44" s="27"/>
      <c r="H44" s="106" t="s">
        <v>14</v>
      </c>
      <c r="I44" s="34"/>
      <c r="J44" s="38">
        <v>0</v>
      </c>
      <c r="K44" s="22"/>
      <c r="L44" s="7"/>
    </row>
    <row r="45" spans="2:12" ht="14.85" customHeight="1">
      <c r="B45" s="6"/>
      <c r="C45" s="20"/>
      <c r="D45" s="37"/>
      <c r="E45" s="33"/>
      <c r="F45" s="37"/>
      <c r="G45" s="27"/>
      <c r="H45" s="106" t="s">
        <v>14</v>
      </c>
      <c r="I45" s="34"/>
      <c r="J45" s="38">
        <v>0</v>
      </c>
      <c r="K45" s="22"/>
      <c r="L45" s="7"/>
    </row>
    <row r="46" spans="2:12" ht="14.85" customHeight="1">
      <c r="B46" s="6"/>
      <c r="C46" s="20"/>
      <c r="D46" s="37"/>
      <c r="E46" s="33"/>
      <c r="F46" s="37"/>
      <c r="G46" s="27"/>
      <c r="H46" s="106" t="s">
        <v>14</v>
      </c>
      <c r="I46" s="34"/>
      <c r="J46" s="38">
        <v>0</v>
      </c>
      <c r="K46" s="22"/>
      <c r="L46" s="7"/>
    </row>
    <row r="47" spans="2:12" ht="14.85" customHeight="1">
      <c r="B47" s="6"/>
      <c r="C47" s="20"/>
      <c r="D47" s="37"/>
      <c r="E47" s="33"/>
      <c r="F47" s="37"/>
      <c r="G47" s="27"/>
      <c r="H47" s="106" t="s">
        <v>14</v>
      </c>
      <c r="I47" s="34"/>
      <c r="J47" s="38">
        <v>0</v>
      </c>
      <c r="K47" s="22"/>
      <c r="L47" s="7"/>
    </row>
    <row r="48" spans="2:12" ht="14.85" customHeight="1">
      <c r="B48" s="6"/>
      <c r="C48" s="20"/>
      <c r="D48" s="33"/>
      <c r="E48" s="33"/>
      <c r="F48" s="33"/>
      <c r="G48" s="27"/>
      <c r="H48" s="103"/>
      <c r="I48" s="34"/>
      <c r="J48" s="34"/>
      <c r="K48" s="22"/>
      <c r="L48" s="7"/>
    </row>
    <row r="49" spans="2:12" ht="25.5" customHeight="1">
      <c r="B49" s="6"/>
      <c r="C49" s="20"/>
      <c r="D49" s="185" t="s">
        <v>25</v>
      </c>
      <c r="E49" s="145"/>
      <c r="F49" s="145"/>
      <c r="G49" s="145"/>
      <c r="H49" s="145"/>
      <c r="I49" s="43"/>
      <c r="J49" s="43"/>
      <c r="K49" s="22"/>
      <c r="L49" s="7"/>
    </row>
    <row r="50" spans="2:12" ht="16.5" customHeight="1">
      <c r="B50" s="6"/>
      <c r="C50" s="20"/>
      <c r="D50" s="37"/>
      <c r="E50" s="33"/>
      <c r="F50" s="37"/>
      <c r="G50" s="27"/>
      <c r="H50" s="106" t="s">
        <v>14</v>
      </c>
      <c r="I50" s="34"/>
      <c r="J50" s="38">
        <v>0</v>
      </c>
      <c r="K50" s="22"/>
      <c r="L50" s="7"/>
    </row>
    <row r="51" spans="2:12" ht="16.5" customHeight="1">
      <c r="B51" s="6"/>
      <c r="C51" s="20"/>
      <c r="D51" s="37"/>
      <c r="E51" s="33"/>
      <c r="F51" s="37"/>
      <c r="G51" s="27"/>
      <c r="H51" s="106" t="s">
        <v>14</v>
      </c>
      <c r="I51" s="34"/>
      <c r="J51" s="38">
        <v>0</v>
      </c>
      <c r="K51" s="22"/>
      <c r="L51" s="7"/>
    </row>
    <row r="52" spans="2:12" ht="16.5" customHeight="1">
      <c r="B52" s="6"/>
      <c r="C52" s="20"/>
      <c r="D52" s="37"/>
      <c r="E52" s="33"/>
      <c r="F52" s="37"/>
      <c r="G52" s="27"/>
      <c r="H52" s="106" t="s">
        <v>14</v>
      </c>
      <c r="I52" s="34"/>
      <c r="J52" s="38">
        <v>0</v>
      </c>
      <c r="K52" s="22"/>
      <c r="L52" s="7"/>
    </row>
    <row r="53" spans="2:12" ht="16.5" customHeight="1">
      <c r="B53" s="6"/>
      <c r="C53" s="20"/>
      <c r="D53" s="37"/>
      <c r="E53" s="33"/>
      <c r="F53" s="37"/>
      <c r="G53" s="27"/>
      <c r="H53" s="106" t="s">
        <v>14</v>
      </c>
      <c r="I53" s="34"/>
      <c r="J53" s="38">
        <v>0</v>
      </c>
      <c r="K53" s="22"/>
      <c r="L53" s="7"/>
    </row>
    <row r="54" spans="2:12" ht="16.5" customHeight="1">
      <c r="B54" s="6"/>
      <c r="C54" s="20"/>
      <c r="D54" s="37"/>
      <c r="E54" s="33"/>
      <c r="F54" s="37"/>
      <c r="G54" s="27"/>
      <c r="H54" s="106" t="s">
        <v>14</v>
      </c>
      <c r="I54" s="34"/>
      <c r="J54" s="38">
        <v>0</v>
      </c>
      <c r="K54" s="22"/>
      <c r="L54" s="7"/>
    </row>
    <row r="55" spans="2:12" ht="16.5" customHeight="1">
      <c r="B55" s="6"/>
      <c r="C55" s="20"/>
      <c r="D55" s="37"/>
      <c r="E55" s="33"/>
      <c r="F55" s="37"/>
      <c r="G55" s="27"/>
      <c r="H55" s="106" t="s">
        <v>14</v>
      </c>
      <c r="I55" s="34"/>
      <c r="J55" s="38">
        <v>0</v>
      </c>
      <c r="K55" s="22"/>
      <c r="L55" s="7"/>
    </row>
    <row r="56" spans="2:12" ht="17.850000000000001" customHeight="1">
      <c r="B56" s="6"/>
      <c r="C56" s="20"/>
      <c r="D56" s="33"/>
      <c r="E56" s="33"/>
      <c r="F56" s="33"/>
      <c r="G56" s="27"/>
      <c r="H56" s="103"/>
      <c r="I56" s="34"/>
      <c r="J56" s="34"/>
      <c r="K56" s="22"/>
      <c r="L56" s="7"/>
    </row>
    <row r="57" spans="2:12" ht="27.6" customHeight="1">
      <c r="B57" s="6"/>
      <c r="C57" s="20"/>
      <c r="D57" s="191" t="s">
        <v>26</v>
      </c>
      <c r="E57" s="188"/>
      <c r="F57" s="188"/>
      <c r="G57" s="188"/>
      <c r="H57" s="188"/>
      <c r="I57" s="188"/>
      <c r="J57" s="188"/>
      <c r="K57" s="22"/>
      <c r="L57" s="7"/>
    </row>
    <row r="58" spans="2:12" ht="15.6" customHeight="1">
      <c r="B58" s="6"/>
      <c r="C58" s="20"/>
      <c r="D58" s="37"/>
      <c r="E58" s="33"/>
      <c r="F58" s="37"/>
      <c r="G58" s="27"/>
      <c r="H58" s="106" t="s">
        <v>14</v>
      </c>
      <c r="I58" s="35"/>
      <c r="J58" s="38">
        <v>0</v>
      </c>
      <c r="K58" s="22"/>
      <c r="L58" s="7"/>
    </row>
    <row r="59" spans="2:12" ht="15.6" customHeight="1">
      <c r="B59" s="6"/>
      <c r="C59" s="20"/>
      <c r="D59" s="37"/>
      <c r="E59" s="33"/>
      <c r="F59" s="37"/>
      <c r="G59" s="27"/>
      <c r="H59" s="106" t="s">
        <v>14</v>
      </c>
      <c r="I59" s="35"/>
      <c r="J59" s="38">
        <v>0</v>
      </c>
      <c r="K59" s="22"/>
      <c r="L59" s="7"/>
    </row>
    <row r="60" spans="2:12" ht="15.6" customHeight="1">
      <c r="B60" s="6"/>
      <c r="C60" s="20"/>
      <c r="D60" s="37"/>
      <c r="E60" s="33"/>
      <c r="F60" s="37"/>
      <c r="G60" s="27"/>
      <c r="H60" s="106" t="s">
        <v>14</v>
      </c>
      <c r="I60" s="35"/>
      <c r="J60" s="38">
        <v>0</v>
      </c>
      <c r="K60" s="22"/>
      <c r="L60" s="7"/>
    </row>
    <row r="61" spans="2:12" ht="15.6" customHeight="1">
      <c r="B61" s="6"/>
      <c r="C61" s="20"/>
      <c r="D61" s="37"/>
      <c r="E61" s="33"/>
      <c r="F61" s="37"/>
      <c r="G61" s="27"/>
      <c r="H61" s="106" t="s">
        <v>14</v>
      </c>
      <c r="I61" s="35"/>
      <c r="J61" s="38">
        <v>0</v>
      </c>
      <c r="K61" s="22"/>
      <c r="L61" s="7"/>
    </row>
    <row r="62" spans="2:12" ht="15.6" customHeight="1">
      <c r="B62" s="6"/>
      <c r="C62" s="20"/>
      <c r="D62" s="37"/>
      <c r="E62" s="33"/>
      <c r="F62" s="37"/>
      <c r="G62" s="27"/>
      <c r="H62" s="106" t="s">
        <v>14</v>
      </c>
      <c r="I62" s="34"/>
      <c r="J62" s="38">
        <v>0</v>
      </c>
      <c r="K62" s="22"/>
      <c r="L62" s="7"/>
    </row>
    <row r="63" spans="2:12" ht="15.6" customHeight="1">
      <c r="B63" s="6"/>
      <c r="C63" s="20"/>
      <c r="D63" s="37"/>
      <c r="E63" s="33"/>
      <c r="F63" s="37"/>
      <c r="G63" s="27"/>
      <c r="H63" s="106" t="s">
        <v>14</v>
      </c>
      <c r="I63" s="34"/>
      <c r="J63" s="38">
        <v>0</v>
      </c>
      <c r="K63" s="22"/>
      <c r="L63" s="7"/>
    </row>
    <row r="64" spans="2:12" ht="15.6" customHeight="1">
      <c r="B64" s="6"/>
      <c r="C64" s="20"/>
      <c r="D64" s="33"/>
      <c r="E64" s="33"/>
      <c r="F64" s="33"/>
      <c r="G64" s="27"/>
      <c r="H64" s="103"/>
      <c r="I64" s="34"/>
      <c r="J64" s="34"/>
      <c r="K64" s="22"/>
      <c r="L64" s="7"/>
    </row>
    <row r="65" spans="1:12" ht="36.75" customHeight="1">
      <c r="B65" s="6"/>
      <c r="C65" s="20"/>
      <c r="D65" s="192" t="s">
        <v>27</v>
      </c>
      <c r="E65" s="188"/>
      <c r="F65" s="188"/>
      <c r="G65" s="188"/>
      <c r="H65" s="188"/>
      <c r="I65" s="188"/>
      <c r="J65" s="188"/>
      <c r="K65" s="22"/>
      <c r="L65" s="7"/>
    </row>
    <row r="66" spans="1:12" ht="15.6" customHeight="1">
      <c r="B66" s="6"/>
      <c r="C66" s="20"/>
      <c r="D66" s="37"/>
      <c r="E66" s="33"/>
      <c r="F66" s="37"/>
      <c r="G66" s="27"/>
      <c r="H66" s="106" t="s">
        <v>14</v>
      </c>
      <c r="I66" s="35"/>
      <c r="J66" s="38">
        <v>0</v>
      </c>
      <c r="K66" s="22"/>
      <c r="L66" s="7"/>
    </row>
    <row r="67" spans="1:12" ht="15.6" customHeight="1">
      <c r="B67" s="6"/>
      <c r="C67" s="20"/>
      <c r="D67" s="37"/>
      <c r="E67" s="33"/>
      <c r="F67" s="37"/>
      <c r="G67" s="27"/>
      <c r="H67" s="106" t="s">
        <v>14</v>
      </c>
      <c r="I67" s="35"/>
      <c r="J67" s="38">
        <v>0</v>
      </c>
      <c r="K67" s="22"/>
      <c r="L67" s="7"/>
    </row>
    <row r="68" spans="1:12" ht="15.6" customHeight="1">
      <c r="B68" s="6"/>
      <c r="C68" s="20"/>
      <c r="D68" s="37"/>
      <c r="E68" s="33"/>
      <c r="F68" s="37"/>
      <c r="G68" s="27"/>
      <c r="H68" s="106" t="s">
        <v>14</v>
      </c>
      <c r="I68" s="35"/>
      <c r="J68" s="38">
        <v>0</v>
      </c>
      <c r="K68" s="22"/>
      <c r="L68" s="7"/>
    </row>
    <row r="69" spans="1:12" ht="15.6" customHeight="1">
      <c r="B69" s="6"/>
      <c r="C69" s="20"/>
      <c r="D69" s="37"/>
      <c r="E69" s="33"/>
      <c r="F69" s="37"/>
      <c r="G69" s="27"/>
      <c r="H69" s="106" t="s">
        <v>14</v>
      </c>
      <c r="I69" s="35"/>
      <c r="J69" s="38">
        <v>0</v>
      </c>
      <c r="K69" s="22"/>
      <c r="L69" s="7"/>
    </row>
    <row r="70" spans="1:12" ht="15.6" customHeight="1">
      <c r="B70" s="6"/>
      <c r="C70" s="20"/>
      <c r="D70" s="37"/>
      <c r="E70" s="33"/>
      <c r="F70" s="37"/>
      <c r="G70" s="27"/>
      <c r="H70" s="106" t="s">
        <v>14</v>
      </c>
      <c r="I70" s="34"/>
      <c r="J70" s="38">
        <v>0</v>
      </c>
      <c r="K70" s="22"/>
      <c r="L70" s="7"/>
    </row>
    <row r="71" spans="1:12" ht="15.6" customHeight="1">
      <c r="B71" s="6"/>
      <c r="C71" s="20"/>
      <c r="D71" s="37"/>
      <c r="E71" s="33"/>
      <c r="F71" s="37"/>
      <c r="G71" s="27"/>
      <c r="H71" s="106" t="s">
        <v>14</v>
      </c>
      <c r="I71" s="34"/>
      <c r="J71" s="38">
        <v>0</v>
      </c>
      <c r="K71" s="22"/>
      <c r="L71" s="7"/>
    </row>
    <row r="72" spans="1:12" ht="21.95" customHeight="1">
      <c r="B72" s="6"/>
      <c r="C72" s="20"/>
      <c r="D72" s="39" t="s">
        <v>28</v>
      </c>
      <c r="E72" s="33"/>
      <c r="F72" s="33"/>
      <c r="G72" s="33"/>
      <c r="H72" s="104"/>
      <c r="I72" s="34"/>
      <c r="J72" s="189">
        <f>SUM(J34:J39,J42:J47,J50:J55,J58:J63,J66:J71)</f>
        <v>0</v>
      </c>
      <c r="K72" s="22"/>
      <c r="L72" s="7"/>
    </row>
    <row r="73" spans="1:12" ht="29.1" customHeight="1">
      <c r="B73" s="6"/>
      <c r="C73" s="23"/>
      <c r="D73" s="24"/>
      <c r="E73" s="24"/>
      <c r="F73" s="24"/>
      <c r="G73" s="24"/>
      <c r="H73" s="101"/>
      <c r="I73" s="24"/>
      <c r="J73" s="24"/>
      <c r="K73" s="25"/>
      <c r="L73" s="7"/>
    </row>
    <row r="74" spans="1:12" ht="14.25" customHeight="1">
      <c r="A74" s="19"/>
      <c r="B74" s="6"/>
      <c r="C74" s="10"/>
      <c r="D74" s="10"/>
      <c r="E74" s="10"/>
      <c r="F74" s="11"/>
      <c r="G74" s="11"/>
      <c r="H74" s="11"/>
      <c r="I74" s="11"/>
      <c r="J74" s="11"/>
      <c r="K74" s="13"/>
      <c r="L74" s="7"/>
    </row>
    <row r="75" spans="1:12">
      <c r="B75" s="30"/>
      <c r="C75" s="31"/>
      <c r="D75" s="31"/>
      <c r="E75" s="31"/>
      <c r="F75" s="31"/>
      <c r="G75" s="31"/>
      <c r="H75" s="105"/>
      <c r="I75" s="31"/>
      <c r="J75" s="31"/>
      <c r="K75" s="31"/>
      <c r="L75" s="32"/>
    </row>
    <row r="76" spans="1:12" ht="130.35" customHeight="1"/>
    <row r="77" spans="1:12" ht="217.35" customHeight="1"/>
    <row r="78" spans="1:12" ht="144.6" customHeight="1"/>
    <row r="79" spans="1:12" ht="72" customHeight="1"/>
    <row r="80" spans="1:12" ht="144.6" customHeight="1"/>
    <row r="81" ht="173.85" customHeight="1"/>
    <row r="82" ht="15"/>
    <row r="83" ht="15"/>
  </sheetData>
  <mergeCells count="19">
    <mergeCell ref="D65:J65"/>
    <mergeCell ref="C3:K3"/>
    <mergeCell ref="D5:J5"/>
    <mergeCell ref="F8:J8"/>
    <mergeCell ref="D33:H33"/>
    <mergeCell ref="H4:K4"/>
    <mergeCell ref="F13:H13"/>
    <mergeCell ref="D57:J57"/>
    <mergeCell ref="D49:H49"/>
    <mergeCell ref="F14:H14"/>
    <mergeCell ref="F16:H16"/>
    <mergeCell ref="D14:D16"/>
    <mergeCell ref="F15:H15"/>
    <mergeCell ref="F21:H21"/>
    <mergeCell ref="F22:H22"/>
    <mergeCell ref="F23:H23"/>
    <mergeCell ref="F24:H24"/>
    <mergeCell ref="D41:H41"/>
    <mergeCell ref="F25:H25"/>
  </mergeCells>
  <pageMargins left="0.7" right="0.7" top="0.75" bottom="0.75" header="0.3" footer="0.3"/>
  <pageSetup paperSize="9" orientation="portrait" horizont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0D0C08-5D16-4660-8B76-465A57272F66}">
          <x14:formula1>
            <xm:f>AUX!$A$1:$A$3</xm:f>
          </x14:formula1>
          <xm:sqref>F22:F25</xm:sqref>
        </x14:dataValidation>
        <x14:dataValidation type="list" allowBlank="1" showInputMessage="1" showErrorMessage="1" xr:uid="{C71C7542-72DF-4D1F-844E-7D8B9432C898}">
          <x14:formula1>
            <xm:f>AUX!$D$1:$D$5</xm:f>
          </x14:formula1>
          <xm:sqref>H34:H39 H42:H47 H50:H55 H58:H63 H66:H71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2D2B-3F13-4029-AA66-361311EBC147}">
  <dimension ref="A1:D114"/>
  <sheetViews>
    <sheetView topLeftCell="B1" workbookViewId="0">
      <selection activeCell="K6" sqref="K6"/>
    </sheetView>
  </sheetViews>
  <sheetFormatPr defaultRowHeight="15" customHeight="1"/>
  <cols>
    <col min="1" max="1" width="21.42578125" bestFit="1" customWidth="1"/>
    <col min="2" max="2" width="26.5703125" customWidth="1"/>
    <col min="3" max="3" width="20.5703125" bestFit="1" customWidth="1"/>
  </cols>
  <sheetData>
    <row r="1" spans="1:4" ht="24.6" customHeight="1">
      <c r="A1" t="s">
        <v>14</v>
      </c>
      <c r="B1" t="s">
        <v>14</v>
      </c>
      <c r="C1" t="s">
        <v>14</v>
      </c>
      <c r="D1" t="s">
        <v>14</v>
      </c>
    </row>
    <row r="2" spans="1:4" ht="24.6" customHeight="1">
      <c r="A2" t="s">
        <v>123</v>
      </c>
      <c r="B2" t="s">
        <v>143</v>
      </c>
      <c r="C2" t="s">
        <v>133</v>
      </c>
      <c r="D2" t="s">
        <v>13</v>
      </c>
    </row>
    <row r="3" spans="1:4" ht="24.6" customHeight="1">
      <c r="A3" t="s">
        <v>124</v>
      </c>
      <c r="B3" t="s">
        <v>144</v>
      </c>
      <c r="C3" t="s">
        <v>134</v>
      </c>
      <c r="D3" t="s">
        <v>15</v>
      </c>
    </row>
    <row r="4" spans="1:4" ht="24.6" customHeight="1">
      <c r="B4" t="s">
        <v>145</v>
      </c>
      <c r="C4" t="s">
        <v>135</v>
      </c>
      <c r="D4" t="s">
        <v>16</v>
      </c>
    </row>
    <row r="5" spans="1:4" ht="24.6" customHeight="1">
      <c r="B5" t="s">
        <v>146</v>
      </c>
      <c r="C5" t="s">
        <v>146</v>
      </c>
      <c r="D5" t="s">
        <v>17</v>
      </c>
    </row>
    <row r="6" spans="1:4" ht="24.6" customHeight="1"/>
    <row r="7" spans="1:4" ht="24.6" customHeight="1"/>
    <row r="8" spans="1:4" ht="24.6" customHeight="1"/>
    <row r="9" spans="1:4" ht="24.6" customHeight="1"/>
    <row r="10" spans="1:4" ht="24.6" customHeight="1"/>
    <row r="11" spans="1:4" ht="24.6" customHeight="1"/>
    <row r="12" spans="1:4" ht="24.6" customHeight="1"/>
    <row r="13" spans="1:4" ht="24.6" customHeight="1"/>
    <row r="14" spans="1:4" ht="24.6" customHeight="1"/>
    <row r="15" spans="1:4" ht="24.6" customHeight="1"/>
    <row r="16" spans="1:4" ht="24.6" customHeight="1"/>
    <row r="17" ht="24.6" customHeight="1"/>
    <row r="18" ht="24.6" customHeight="1"/>
    <row r="19" ht="24.6" customHeight="1"/>
    <row r="20" ht="24.6" customHeight="1"/>
    <row r="21" ht="24.6" customHeight="1"/>
    <row r="22" ht="24.6" customHeight="1"/>
    <row r="23" ht="24.6" customHeight="1"/>
    <row r="24" ht="24.6" customHeight="1"/>
    <row r="25" ht="24.6" customHeight="1"/>
    <row r="26" ht="24.6" customHeight="1"/>
    <row r="27" ht="24.6" customHeight="1"/>
    <row r="28" ht="24.6" customHeight="1"/>
    <row r="29" ht="24.6" customHeight="1"/>
    <row r="30" ht="24.6" customHeight="1"/>
    <row r="31" ht="24.6" customHeight="1"/>
    <row r="32" ht="24.6" customHeight="1"/>
    <row r="33" ht="24.6" customHeight="1"/>
    <row r="34" ht="24.6" customHeight="1"/>
    <row r="35" ht="24.6" customHeight="1"/>
    <row r="36" ht="24.6" customHeight="1"/>
    <row r="37" ht="24.6" customHeight="1"/>
    <row r="38" ht="24.6" customHeight="1"/>
    <row r="39" ht="24.6" customHeight="1"/>
    <row r="40" ht="24.6" customHeight="1"/>
    <row r="41" ht="24.6" customHeight="1"/>
    <row r="42" ht="24.6" customHeight="1"/>
    <row r="43" ht="24.6" customHeight="1"/>
    <row r="44" ht="24.6" customHeight="1"/>
    <row r="45" ht="24.6" customHeight="1"/>
    <row r="46" ht="24.6" customHeight="1"/>
    <row r="47" ht="24.6" customHeight="1"/>
    <row r="48" ht="24.6" customHeight="1"/>
    <row r="49" ht="24.6" customHeight="1"/>
    <row r="50" ht="24.6" customHeight="1"/>
    <row r="51" ht="24.6" customHeight="1"/>
    <row r="52" ht="24.6" customHeight="1"/>
    <row r="53" ht="24.6" customHeight="1"/>
    <row r="54" ht="24.6" customHeight="1"/>
    <row r="55" ht="24.6" customHeight="1"/>
    <row r="56" ht="24.6" customHeight="1"/>
    <row r="57" ht="24.6" customHeight="1"/>
    <row r="58" ht="24.6" customHeight="1"/>
    <row r="59" ht="24.6" customHeight="1"/>
    <row r="60" ht="24.6" customHeight="1"/>
    <row r="61" ht="24.6" customHeight="1"/>
    <row r="62" ht="24.6" customHeight="1"/>
    <row r="63" ht="24.6" customHeight="1"/>
    <row r="64" ht="24.6" customHeight="1"/>
    <row r="65" ht="24.6" customHeight="1"/>
    <row r="66" ht="24.6" customHeight="1"/>
    <row r="67" ht="24.6" customHeight="1"/>
    <row r="68" ht="24.6" customHeight="1"/>
    <row r="69" ht="24.6" customHeight="1"/>
    <row r="70" ht="24.6" customHeight="1"/>
    <row r="71" ht="24.6" customHeight="1"/>
    <row r="72" ht="24.6" customHeight="1"/>
    <row r="73" ht="24.6" customHeight="1"/>
    <row r="74" ht="24.6" customHeight="1"/>
    <row r="75" ht="24.6" customHeight="1"/>
    <row r="76" ht="24.6" customHeight="1"/>
    <row r="77" ht="24.6" customHeight="1"/>
    <row r="78" ht="24.6" customHeight="1"/>
    <row r="79" ht="24.6" customHeight="1"/>
    <row r="80" ht="24.6" customHeight="1"/>
    <row r="81" ht="24.6" customHeight="1"/>
    <row r="82" ht="24.6" customHeight="1"/>
    <row r="83" ht="24.6" customHeight="1"/>
    <row r="84" ht="24.6" customHeight="1"/>
    <row r="85" ht="24.6" customHeight="1"/>
    <row r="86" ht="24.6" customHeight="1"/>
    <row r="87" ht="24.6" customHeight="1"/>
    <row r="88" ht="24.6" customHeight="1"/>
    <row r="89" ht="24.6" customHeight="1"/>
    <row r="90" ht="24.6" customHeight="1"/>
    <row r="91" ht="24.6" customHeight="1"/>
    <row r="92" ht="24.6" customHeight="1"/>
    <row r="93" ht="24.6" customHeight="1"/>
    <row r="94" ht="24.6" customHeight="1"/>
    <row r="95" ht="24.6" customHeight="1"/>
    <row r="96" ht="24.6" customHeight="1"/>
    <row r="97" ht="24.6" customHeight="1"/>
    <row r="98" ht="24.6" customHeight="1"/>
    <row r="99" ht="24.6" customHeight="1"/>
    <row r="100" ht="24.6" customHeight="1"/>
    <row r="101" ht="24.6" customHeight="1"/>
    <row r="102" ht="24.6" customHeight="1"/>
    <row r="103" ht="24.6" customHeight="1"/>
    <row r="104" ht="24.6" customHeight="1"/>
    <row r="105" ht="24.6" customHeight="1"/>
    <row r="106" ht="24.6" customHeight="1"/>
    <row r="107" ht="24.6" customHeight="1"/>
    <row r="108" ht="24.6" customHeight="1"/>
    <row r="109" ht="24.6" customHeight="1"/>
    <row r="110" ht="24.6" customHeight="1"/>
    <row r="111" ht="24.6" customHeight="1"/>
    <row r="112" ht="24.6" customHeight="1"/>
    <row r="113" ht="24.6" customHeight="1"/>
    <row r="114" ht="24.6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BCCE-3FEF-47F9-BD21-1469EC94F4A9}">
  <sheetPr>
    <tabColor theme="0" tint="-4.9989318521683403E-2"/>
  </sheetPr>
  <dimension ref="A1:M52"/>
  <sheetViews>
    <sheetView zoomScale="80" zoomScaleNormal="80" workbookViewId="0">
      <selection activeCell="F9" sqref="F9:J9"/>
    </sheetView>
  </sheetViews>
  <sheetFormatPr defaultColWidth="9.42578125" defaultRowHeight="14.45"/>
  <cols>
    <col min="1" max="1" width="3" style="1" customWidth="1"/>
    <col min="2" max="2" width="3.5703125" style="1" customWidth="1"/>
    <col min="3" max="3" width="4.5703125" style="1" customWidth="1"/>
    <col min="4" max="4" width="24.140625" style="1" customWidth="1"/>
    <col min="5" max="5" width="1.5703125" style="1" customWidth="1"/>
    <col min="6" max="6" width="59.7109375" style="1" customWidth="1"/>
    <col min="7" max="7" width="3.5703125" style="1" customWidth="1"/>
    <col min="8" max="8" width="43" style="1" customWidth="1"/>
    <col min="9" max="9" width="2.42578125" style="1" customWidth="1"/>
    <col min="10" max="10" width="19.42578125" style="1" customWidth="1"/>
    <col min="11" max="11" width="6.42578125" style="1" customWidth="1"/>
    <col min="12" max="12" width="3.5703125" style="1" customWidth="1"/>
    <col min="13" max="16384" width="9.42578125" style="1"/>
  </cols>
  <sheetData>
    <row r="1" spans="1:13" ht="46.5" customHeight="1"/>
    <row r="2" spans="1:13">
      <c r="B2" s="2"/>
      <c r="C2" s="3"/>
      <c r="D2" s="3"/>
      <c r="E2" s="3"/>
      <c r="F2" s="3"/>
      <c r="G2" s="3"/>
      <c r="H2" s="3"/>
      <c r="I2" s="3"/>
      <c r="J2" s="3"/>
      <c r="K2" s="4"/>
      <c r="L2" s="5"/>
    </row>
    <row r="3" spans="1:13" ht="19.5" customHeight="1">
      <c r="B3" s="6"/>
      <c r="C3" s="150" t="s">
        <v>0</v>
      </c>
      <c r="D3" s="151"/>
      <c r="E3" s="151"/>
      <c r="F3" s="151"/>
      <c r="G3" s="151"/>
      <c r="H3" s="151"/>
      <c r="I3" s="151"/>
      <c r="J3" s="151"/>
      <c r="K3" s="151"/>
      <c r="L3" s="7"/>
    </row>
    <row r="4" spans="1:13" ht="19.5" customHeight="1">
      <c r="B4" s="6"/>
      <c r="C4" s="35"/>
      <c r="D4" s="9"/>
      <c r="E4" s="9"/>
      <c r="F4" s="9"/>
      <c r="G4" s="9"/>
      <c r="H4" s="156"/>
      <c r="I4" s="156"/>
      <c r="J4" s="156"/>
      <c r="K4" s="156"/>
      <c r="L4" s="7"/>
    </row>
    <row r="5" spans="1:13" ht="19.5" customHeight="1">
      <c r="B5" s="6"/>
      <c r="C5" s="8"/>
      <c r="D5" s="152" t="s">
        <v>29</v>
      </c>
      <c r="E5" s="152"/>
      <c r="F5" s="152"/>
      <c r="G5" s="152"/>
      <c r="H5" s="152"/>
      <c r="I5" s="152"/>
      <c r="J5" s="152"/>
      <c r="K5" s="9"/>
      <c r="L5" s="7"/>
    </row>
    <row r="6" spans="1:13" ht="19.5" customHeight="1">
      <c r="B6" s="6"/>
      <c r="C6" s="8"/>
      <c r="D6" s="158" t="s">
        <v>30</v>
      </c>
      <c r="E6" s="158"/>
      <c r="F6" s="158"/>
      <c r="G6" s="158"/>
      <c r="H6" s="158"/>
      <c r="I6" s="158"/>
      <c r="J6" s="158"/>
      <c r="K6" s="9"/>
      <c r="L6" s="7"/>
    </row>
    <row r="7" spans="1:13" ht="12.75" customHeight="1">
      <c r="B7" s="6"/>
      <c r="C7" s="10"/>
      <c r="D7" s="10"/>
      <c r="E7" s="10"/>
      <c r="F7" s="11"/>
      <c r="G7" s="11"/>
      <c r="H7" s="11"/>
      <c r="I7" s="11"/>
      <c r="J7" s="11"/>
      <c r="K7" s="13"/>
      <c r="L7" s="7"/>
    </row>
    <row r="8" spans="1:13" ht="12.75" customHeight="1">
      <c r="A8" s="14"/>
      <c r="B8" s="6"/>
      <c r="C8" s="15"/>
      <c r="D8" s="16"/>
      <c r="E8" s="16"/>
      <c r="F8" s="17"/>
      <c r="G8" s="17"/>
      <c r="H8" s="17"/>
      <c r="I8" s="17"/>
      <c r="J8" s="17"/>
      <c r="K8" s="18"/>
      <c r="L8" s="7"/>
    </row>
    <row r="9" spans="1:13" ht="234.6" customHeight="1">
      <c r="A9" s="19"/>
      <c r="B9" s="6"/>
      <c r="C9" s="20"/>
      <c r="D9" s="21" t="s">
        <v>13</v>
      </c>
      <c r="E9" s="21"/>
      <c r="F9" s="153"/>
      <c r="G9" s="154"/>
      <c r="H9" s="154"/>
      <c r="I9" s="154"/>
      <c r="J9" s="155"/>
      <c r="K9" s="22"/>
      <c r="L9" s="7"/>
    </row>
    <row r="10" spans="1:13" ht="23.1" customHeight="1">
      <c r="A10" s="19"/>
      <c r="B10" s="6"/>
      <c r="C10" s="20"/>
      <c r="D10" s="21"/>
      <c r="E10" s="21"/>
      <c r="F10" s="21"/>
      <c r="G10" s="21"/>
      <c r="H10" s="21"/>
      <c r="I10" s="21"/>
      <c r="J10" s="21"/>
      <c r="K10" s="22"/>
      <c r="L10" s="7"/>
    </row>
    <row r="11" spans="1:13" ht="21.6" customHeight="1">
      <c r="A11" s="19"/>
      <c r="B11" s="6"/>
      <c r="C11" s="20"/>
      <c r="D11" s="21"/>
      <c r="E11" s="21"/>
      <c r="F11" s="21"/>
      <c r="G11" s="21"/>
      <c r="H11" s="136" t="s">
        <v>31</v>
      </c>
      <c r="I11" s="21"/>
      <c r="J11" s="136" t="s">
        <v>32</v>
      </c>
      <c r="K11" s="22"/>
      <c r="L11" s="7"/>
    </row>
    <row r="12" spans="1:13" ht="50.1" customHeight="1">
      <c r="A12" s="19"/>
      <c r="B12" s="6"/>
      <c r="C12" s="20"/>
      <c r="D12" s="159" t="s">
        <v>33</v>
      </c>
      <c r="E12" s="21"/>
      <c r="F12" s="21" t="s">
        <v>34</v>
      </c>
      <c r="G12" s="21"/>
      <c r="H12" s="137"/>
      <c r="I12" s="21"/>
      <c r="J12" s="137"/>
      <c r="K12" s="22"/>
      <c r="L12" s="7"/>
    </row>
    <row r="13" spans="1:13" ht="11.1" customHeight="1">
      <c r="A13" s="19"/>
      <c r="B13" s="6"/>
      <c r="C13" s="20"/>
      <c r="D13" s="159"/>
      <c r="E13" s="21"/>
      <c r="F13" s="21"/>
      <c r="G13" s="21"/>
      <c r="H13" s="21"/>
      <c r="I13" s="21"/>
      <c r="J13" s="21"/>
      <c r="K13" s="22"/>
      <c r="L13" s="7"/>
    </row>
    <row r="14" spans="1:13" ht="48.6" customHeight="1">
      <c r="A14" s="19"/>
      <c r="B14" s="6"/>
      <c r="C14" s="20"/>
      <c r="D14" s="159"/>
      <c r="E14" s="21"/>
      <c r="F14" s="21" t="s">
        <v>35</v>
      </c>
      <c r="G14" s="21"/>
      <c r="H14" s="137"/>
      <c r="I14" s="21"/>
      <c r="J14" s="137"/>
      <c r="K14" s="22"/>
      <c r="L14" s="7"/>
    </row>
    <row r="15" spans="1:13">
      <c r="A15" s="19"/>
      <c r="B15" s="6"/>
      <c r="C15" s="23"/>
      <c r="D15" s="24"/>
      <c r="E15" s="24"/>
      <c r="F15" s="24"/>
      <c r="G15" s="24"/>
      <c r="H15" s="24"/>
      <c r="I15" s="24"/>
      <c r="J15" s="24"/>
      <c r="K15" s="25"/>
      <c r="L15" s="7"/>
    </row>
    <row r="16" spans="1:13" ht="9" customHeight="1">
      <c r="B16" s="6"/>
      <c r="C16" s="26"/>
      <c r="D16" s="26"/>
      <c r="E16" s="26"/>
      <c r="F16" s="26"/>
      <c r="G16" s="12"/>
      <c r="H16" s="12"/>
      <c r="I16" s="12"/>
      <c r="J16" s="12"/>
      <c r="K16" s="13"/>
      <c r="L16" s="7"/>
      <c r="M16" s="41"/>
    </row>
    <row r="17" spans="1:13" ht="12.75" customHeight="1">
      <c r="B17" s="6"/>
      <c r="C17" s="10"/>
      <c r="D17" s="10"/>
      <c r="E17" s="10"/>
      <c r="F17" s="11"/>
      <c r="G17" s="11"/>
      <c r="H17" s="11"/>
      <c r="I17" s="11"/>
      <c r="J17" s="11"/>
      <c r="K17" s="13"/>
      <c r="L17" s="7"/>
    </row>
    <row r="18" spans="1:13" ht="12.75" customHeight="1">
      <c r="A18" s="14"/>
      <c r="B18" s="6"/>
      <c r="C18" s="15"/>
      <c r="D18" s="16"/>
      <c r="E18" s="16"/>
      <c r="F18" s="17"/>
      <c r="G18" s="17"/>
      <c r="H18" s="17"/>
      <c r="I18" s="17"/>
      <c r="J18" s="17"/>
      <c r="K18" s="18"/>
      <c r="L18" s="7"/>
    </row>
    <row r="19" spans="1:13" ht="234.6" customHeight="1">
      <c r="A19" s="19"/>
      <c r="B19" s="6"/>
      <c r="C19" s="20"/>
      <c r="D19" s="21" t="s">
        <v>15</v>
      </c>
      <c r="E19" s="21"/>
      <c r="F19" s="153"/>
      <c r="G19" s="154"/>
      <c r="H19" s="154"/>
      <c r="I19" s="154"/>
      <c r="J19" s="155"/>
      <c r="K19" s="22"/>
      <c r="L19" s="7"/>
    </row>
    <row r="20" spans="1:13" ht="21.6" customHeight="1">
      <c r="A20" s="19"/>
      <c r="B20" s="6"/>
      <c r="C20" s="20"/>
      <c r="D20" s="21"/>
      <c r="E20" s="21"/>
      <c r="F20" s="21"/>
      <c r="G20" s="21"/>
      <c r="H20" s="136" t="s">
        <v>31</v>
      </c>
      <c r="I20" s="21"/>
      <c r="J20" s="136" t="s">
        <v>32</v>
      </c>
      <c r="K20" s="22"/>
      <c r="L20" s="7"/>
    </row>
    <row r="21" spans="1:13" ht="50.1" customHeight="1">
      <c r="A21" s="19"/>
      <c r="B21" s="6"/>
      <c r="C21" s="20"/>
      <c r="D21" s="159" t="s">
        <v>33</v>
      </c>
      <c r="E21" s="21"/>
      <c r="F21" s="21" t="s">
        <v>36</v>
      </c>
      <c r="G21" s="21"/>
      <c r="H21" s="137"/>
      <c r="I21" s="21"/>
      <c r="J21" s="137"/>
      <c r="K21" s="22"/>
      <c r="L21" s="7"/>
    </row>
    <row r="22" spans="1:13" ht="11.1" customHeight="1">
      <c r="A22" s="19"/>
      <c r="B22" s="6"/>
      <c r="C22" s="20"/>
      <c r="D22" s="159"/>
      <c r="E22" s="21"/>
      <c r="F22" s="21"/>
      <c r="G22" s="21"/>
      <c r="H22" s="21"/>
      <c r="I22" s="21"/>
      <c r="J22" s="21"/>
      <c r="K22" s="22"/>
      <c r="L22" s="7"/>
    </row>
    <row r="23" spans="1:13" ht="48.6" customHeight="1">
      <c r="A23" s="19"/>
      <c r="B23" s="6"/>
      <c r="C23" s="20"/>
      <c r="D23" s="159"/>
      <c r="E23" s="21"/>
      <c r="F23" s="21" t="s">
        <v>37</v>
      </c>
      <c r="G23" s="21"/>
      <c r="H23" s="137"/>
      <c r="I23" s="21"/>
      <c r="J23" s="137"/>
      <c r="K23" s="22"/>
      <c r="L23" s="7"/>
    </row>
    <row r="24" spans="1:13">
      <c r="A24" s="19"/>
      <c r="B24" s="6"/>
      <c r="C24" s="23"/>
      <c r="D24" s="24"/>
      <c r="E24" s="24"/>
      <c r="F24" s="24"/>
      <c r="G24" s="24"/>
      <c r="H24" s="24"/>
      <c r="I24" s="24"/>
      <c r="J24" s="24"/>
      <c r="K24" s="25"/>
      <c r="L24" s="7"/>
    </row>
    <row r="25" spans="1:13" ht="9" customHeight="1">
      <c r="B25" s="6"/>
      <c r="C25" s="26"/>
      <c r="D25" s="26"/>
      <c r="E25" s="26"/>
      <c r="F25" s="26"/>
      <c r="G25" s="12"/>
      <c r="H25" s="12"/>
      <c r="I25" s="12"/>
      <c r="J25" s="12"/>
      <c r="K25" s="13"/>
      <c r="L25" s="7"/>
      <c r="M25" s="41"/>
    </row>
    <row r="26" spans="1:13" ht="9" customHeight="1">
      <c r="B26" s="6"/>
      <c r="C26" s="26"/>
      <c r="D26" s="26"/>
      <c r="E26" s="26"/>
      <c r="F26" s="26"/>
      <c r="G26" s="12"/>
      <c r="H26" s="12"/>
      <c r="I26" s="12"/>
      <c r="J26" s="12"/>
      <c r="K26" s="13"/>
      <c r="L26" s="7"/>
    </row>
    <row r="27" spans="1:13" ht="12.75" customHeight="1">
      <c r="B27" s="6"/>
      <c r="C27" s="10"/>
      <c r="D27" s="10"/>
      <c r="E27" s="10"/>
      <c r="F27" s="11"/>
      <c r="G27" s="11"/>
      <c r="H27" s="11"/>
      <c r="I27" s="11"/>
      <c r="J27" s="11"/>
      <c r="K27" s="13"/>
      <c r="L27" s="7"/>
    </row>
    <row r="28" spans="1:13" ht="12.75" customHeight="1">
      <c r="A28" s="14"/>
      <c r="B28" s="6"/>
      <c r="C28" s="15"/>
      <c r="D28" s="16"/>
      <c r="E28" s="16"/>
      <c r="F28" s="17"/>
      <c r="G28" s="17"/>
      <c r="H28" s="17"/>
      <c r="I28" s="17"/>
      <c r="J28" s="17"/>
      <c r="K28" s="18"/>
      <c r="L28" s="7"/>
    </row>
    <row r="29" spans="1:13" ht="234.6" customHeight="1">
      <c r="A29" s="19"/>
      <c r="B29" s="6"/>
      <c r="C29" s="20"/>
      <c r="D29" s="21" t="s">
        <v>16</v>
      </c>
      <c r="E29" s="21"/>
      <c r="F29" s="153"/>
      <c r="G29" s="154"/>
      <c r="H29" s="154"/>
      <c r="I29" s="154"/>
      <c r="J29" s="155"/>
      <c r="K29" s="22"/>
      <c r="L29" s="7"/>
    </row>
    <row r="30" spans="1:13" ht="21.6" customHeight="1">
      <c r="A30" s="19"/>
      <c r="B30" s="6"/>
      <c r="C30" s="20"/>
      <c r="D30" s="21"/>
      <c r="E30" s="21"/>
      <c r="F30" s="21"/>
      <c r="G30" s="21"/>
      <c r="H30" s="136" t="s">
        <v>31</v>
      </c>
      <c r="I30" s="21"/>
      <c r="J30" s="136" t="s">
        <v>32</v>
      </c>
      <c r="K30" s="22"/>
      <c r="L30" s="7"/>
    </row>
    <row r="31" spans="1:13" ht="50.1" customHeight="1">
      <c r="A31" s="19"/>
      <c r="B31" s="6"/>
      <c r="C31" s="20"/>
      <c r="D31" s="159" t="s">
        <v>33</v>
      </c>
      <c r="E31" s="21"/>
      <c r="F31" s="21" t="s">
        <v>38</v>
      </c>
      <c r="G31" s="21"/>
      <c r="H31" s="137"/>
      <c r="I31" s="21"/>
      <c r="J31" s="137"/>
      <c r="K31" s="22"/>
      <c r="L31" s="7"/>
    </row>
    <row r="32" spans="1:13" ht="11.1" customHeight="1">
      <c r="A32" s="19"/>
      <c r="B32" s="6"/>
      <c r="C32" s="20"/>
      <c r="D32" s="159"/>
      <c r="E32" s="21"/>
      <c r="F32" s="21"/>
      <c r="G32" s="21"/>
      <c r="H32" s="21"/>
      <c r="I32" s="21"/>
      <c r="J32" s="21"/>
      <c r="K32" s="22"/>
      <c r="L32" s="7"/>
    </row>
    <row r="33" spans="1:13" ht="48.6" customHeight="1">
      <c r="A33" s="19"/>
      <c r="B33" s="6"/>
      <c r="C33" s="20"/>
      <c r="D33" s="159"/>
      <c r="E33" s="21"/>
      <c r="F33" s="21" t="s">
        <v>39</v>
      </c>
      <c r="G33" s="21"/>
      <c r="H33" s="137"/>
      <c r="I33" s="21"/>
      <c r="J33" s="137"/>
      <c r="K33" s="22"/>
      <c r="L33" s="7"/>
    </row>
    <row r="34" spans="1:13">
      <c r="A34" s="19"/>
      <c r="B34" s="6"/>
      <c r="C34" s="23"/>
      <c r="D34" s="24"/>
      <c r="E34" s="24"/>
      <c r="F34" s="24"/>
      <c r="G34" s="24"/>
      <c r="H34" s="24"/>
      <c r="I34" s="24"/>
      <c r="J34" s="24"/>
      <c r="K34" s="25"/>
      <c r="L34" s="7"/>
    </row>
    <row r="35" spans="1:13" ht="9" customHeight="1">
      <c r="B35" s="6"/>
      <c r="C35" s="26"/>
      <c r="D35" s="26"/>
      <c r="E35" s="26"/>
      <c r="F35" s="26"/>
      <c r="G35" s="12"/>
      <c r="H35" s="12"/>
      <c r="I35" s="12"/>
      <c r="J35" s="12"/>
      <c r="K35" s="13"/>
      <c r="L35" s="7"/>
      <c r="M35" s="41"/>
    </row>
    <row r="36" spans="1:13" ht="12.75" customHeight="1">
      <c r="B36" s="6"/>
      <c r="C36" s="10"/>
      <c r="D36" s="10"/>
      <c r="E36" s="10"/>
      <c r="F36" s="11"/>
      <c r="G36" s="11"/>
      <c r="H36" s="11"/>
      <c r="I36" s="11"/>
      <c r="J36" s="11"/>
      <c r="K36" s="13"/>
      <c r="L36" s="7"/>
    </row>
    <row r="37" spans="1:13" ht="12.75" customHeight="1">
      <c r="A37" s="14"/>
      <c r="B37" s="6"/>
      <c r="C37" s="15"/>
      <c r="D37" s="16"/>
      <c r="E37" s="16"/>
      <c r="F37" s="17"/>
      <c r="G37" s="17"/>
      <c r="H37" s="17"/>
      <c r="I37" s="17"/>
      <c r="J37" s="17"/>
      <c r="K37" s="18"/>
      <c r="L37" s="7"/>
    </row>
    <row r="38" spans="1:13" ht="234.6" customHeight="1">
      <c r="A38" s="19"/>
      <c r="B38" s="6"/>
      <c r="C38" s="20"/>
      <c r="D38" s="21" t="s">
        <v>17</v>
      </c>
      <c r="E38" s="21"/>
      <c r="F38" s="153"/>
      <c r="G38" s="154"/>
      <c r="H38" s="154"/>
      <c r="I38" s="154"/>
      <c r="J38" s="155"/>
      <c r="K38" s="22"/>
      <c r="L38" s="7"/>
    </row>
    <row r="39" spans="1:13" ht="21.6" customHeight="1">
      <c r="A39" s="19"/>
      <c r="B39" s="6"/>
      <c r="C39" s="20"/>
      <c r="D39" s="21"/>
      <c r="E39" s="21"/>
      <c r="F39" s="21"/>
      <c r="G39" s="21"/>
      <c r="H39" s="136" t="s">
        <v>31</v>
      </c>
      <c r="I39" s="21"/>
      <c r="J39" s="136" t="s">
        <v>32</v>
      </c>
      <c r="K39" s="22"/>
      <c r="L39" s="7"/>
    </row>
    <row r="40" spans="1:13" ht="50.1" customHeight="1">
      <c r="A40" s="19"/>
      <c r="B40" s="6"/>
      <c r="C40" s="20"/>
      <c r="D40" s="159" t="s">
        <v>33</v>
      </c>
      <c r="E40" s="21"/>
      <c r="F40" s="21" t="s">
        <v>40</v>
      </c>
      <c r="G40" s="21"/>
      <c r="H40" s="137"/>
      <c r="I40" s="21"/>
      <c r="J40" s="137"/>
      <c r="K40" s="22"/>
      <c r="L40" s="7"/>
    </row>
    <row r="41" spans="1:13" ht="11.1" customHeight="1">
      <c r="A41" s="19"/>
      <c r="B41" s="6"/>
      <c r="C41" s="20"/>
      <c r="D41" s="159"/>
      <c r="E41" s="21"/>
      <c r="F41" s="21"/>
      <c r="G41" s="21"/>
      <c r="H41" s="21"/>
      <c r="I41" s="21"/>
      <c r="J41" s="21"/>
      <c r="K41" s="22"/>
      <c r="L41" s="7"/>
    </row>
    <row r="42" spans="1:13" ht="48.6" customHeight="1">
      <c r="A42" s="19"/>
      <c r="B42" s="6"/>
      <c r="C42" s="20"/>
      <c r="D42" s="159"/>
      <c r="E42" s="21"/>
      <c r="F42" s="21" t="s">
        <v>41</v>
      </c>
      <c r="G42" s="21"/>
      <c r="H42" s="137"/>
      <c r="I42" s="21"/>
      <c r="J42" s="137"/>
      <c r="K42" s="22"/>
      <c r="L42" s="7"/>
    </row>
    <row r="43" spans="1:13">
      <c r="A43" s="19"/>
      <c r="B43" s="6"/>
      <c r="C43" s="23"/>
      <c r="D43" s="24"/>
      <c r="E43" s="24"/>
      <c r="F43" s="24"/>
      <c r="G43" s="24"/>
      <c r="H43" s="24"/>
      <c r="I43" s="24"/>
      <c r="J43" s="24"/>
      <c r="K43" s="25"/>
      <c r="L43" s="7"/>
    </row>
    <row r="44" spans="1:13" ht="9" customHeight="1">
      <c r="B44" s="6"/>
      <c r="C44" s="26"/>
      <c r="D44" s="26"/>
      <c r="E44" s="26"/>
      <c r="F44" s="26"/>
      <c r="G44" s="12"/>
      <c r="H44" s="12"/>
      <c r="I44" s="12"/>
      <c r="J44" s="12"/>
      <c r="K44" s="13"/>
      <c r="L44" s="7"/>
      <c r="M44" s="41"/>
    </row>
    <row r="45" spans="1:13" ht="14.25" customHeight="1">
      <c r="A45" s="19"/>
      <c r="B45" s="6"/>
      <c r="C45" s="10"/>
      <c r="D45" s="10"/>
      <c r="E45" s="10"/>
      <c r="F45" s="11"/>
      <c r="G45" s="11"/>
      <c r="H45" s="11"/>
      <c r="I45" s="11"/>
      <c r="J45" s="11"/>
      <c r="K45" s="13"/>
      <c r="L45" s="7"/>
    </row>
    <row r="46" spans="1:13"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2"/>
    </row>
    <row r="47" spans="1:13" ht="130.35" customHeight="1"/>
    <row r="48" spans="1:13" ht="217.35" customHeight="1"/>
    <row r="49" ht="144.6" customHeight="1"/>
    <row r="50" ht="72" customHeight="1"/>
    <row r="51" ht="144.6" customHeight="1"/>
    <row r="52" ht="173.85" customHeight="1"/>
  </sheetData>
  <mergeCells count="12">
    <mergeCell ref="D40:D42"/>
    <mergeCell ref="C3:K3"/>
    <mergeCell ref="H4:K4"/>
    <mergeCell ref="D5:J5"/>
    <mergeCell ref="F9:J9"/>
    <mergeCell ref="F19:J19"/>
    <mergeCell ref="F29:J29"/>
    <mergeCell ref="F38:J38"/>
    <mergeCell ref="D6:J6"/>
    <mergeCell ref="D12:D14"/>
    <mergeCell ref="D21:D23"/>
    <mergeCell ref="D31:D33"/>
  </mergeCells>
  <pageMargins left="0.7" right="0.7" top="0.75" bottom="0.75" header="0.3" footer="0.3"/>
  <pageSetup paperSize="9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B3EC-09BF-44CA-9747-2CF37B350038}">
  <sheetPr>
    <tabColor theme="0" tint="-4.9989318521683403E-2"/>
  </sheetPr>
  <dimension ref="A1:M35"/>
  <sheetViews>
    <sheetView zoomScale="75" zoomScaleNormal="100" workbookViewId="0">
      <selection activeCell="O9" sqref="O9"/>
    </sheetView>
  </sheetViews>
  <sheetFormatPr defaultColWidth="9.42578125" defaultRowHeight="15"/>
  <cols>
    <col min="1" max="1" width="3" style="1" customWidth="1"/>
    <col min="2" max="2" width="3.5703125" style="1" customWidth="1"/>
    <col min="3" max="3" width="4.5703125" style="1" customWidth="1"/>
    <col min="4" max="4" width="24.140625" style="1" customWidth="1"/>
    <col min="5" max="5" width="1.5703125" style="1" customWidth="1"/>
    <col min="6" max="6" width="59.7109375" style="1" customWidth="1"/>
    <col min="7" max="7" width="36.85546875" style="1" customWidth="1"/>
    <col min="8" max="8" width="20.5703125" style="1" customWidth="1"/>
    <col min="9" max="9" width="2.42578125" style="1" customWidth="1"/>
    <col min="10" max="10" width="4" style="1" customWidth="1"/>
    <col min="11" max="11" width="6.42578125" style="1" customWidth="1"/>
    <col min="12" max="12" width="3.5703125" style="1" customWidth="1"/>
    <col min="13" max="16384" width="9.42578125" style="1"/>
  </cols>
  <sheetData>
    <row r="1" spans="1:13" ht="46.5" customHeight="1"/>
    <row r="2" spans="1:13" ht="14.45">
      <c r="B2" s="2"/>
      <c r="C2" s="3"/>
      <c r="D2" s="3"/>
      <c r="E2" s="3"/>
      <c r="F2" s="3"/>
      <c r="G2" s="3"/>
      <c r="H2" s="3"/>
      <c r="I2" s="3"/>
      <c r="J2" s="3"/>
      <c r="K2" s="4"/>
      <c r="L2" s="5"/>
    </row>
    <row r="3" spans="1:13" ht="19.5" customHeight="1">
      <c r="B3" s="6"/>
      <c r="C3" s="150" t="s">
        <v>42</v>
      </c>
      <c r="D3" s="151"/>
      <c r="E3" s="151"/>
      <c r="F3" s="151"/>
      <c r="G3" s="151"/>
      <c r="H3" s="151"/>
      <c r="I3" s="151"/>
      <c r="J3" s="151"/>
      <c r="K3" s="151"/>
      <c r="L3" s="7"/>
    </row>
    <row r="4" spans="1:13" ht="19.5" customHeight="1">
      <c r="B4" s="6"/>
      <c r="C4" s="35"/>
      <c r="D4" s="9"/>
      <c r="E4" s="9"/>
      <c r="F4" s="9"/>
      <c r="G4" s="9"/>
      <c r="H4" s="156"/>
      <c r="I4" s="156"/>
      <c r="J4" s="156"/>
      <c r="K4" s="156"/>
      <c r="L4" s="7"/>
    </row>
    <row r="5" spans="1:13" ht="19.5" customHeight="1">
      <c r="B5" s="6"/>
      <c r="C5" s="8"/>
      <c r="D5" s="152" t="s">
        <v>43</v>
      </c>
      <c r="E5" s="152"/>
      <c r="F5" s="152"/>
      <c r="G5" s="152"/>
      <c r="H5" s="152"/>
      <c r="I5" s="152"/>
      <c r="J5" s="152"/>
      <c r="K5" s="9"/>
      <c r="L5" s="7"/>
    </row>
    <row r="6" spans="1:13" ht="19.5" customHeight="1">
      <c r="B6" s="6"/>
      <c r="C6" s="8"/>
      <c r="D6" s="158" t="s">
        <v>44</v>
      </c>
      <c r="E6" s="158"/>
      <c r="F6" s="158"/>
      <c r="G6" s="158"/>
      <c r="H6" s="158"/>
      <c r="I6" s="158"/>
      <c r="J6" s="158"/>
      <c r="K6" s="9"/>
      <c r="L6" s="7"/>
    </row>
    <row r="7" spans="1:13" ht="12.75" customHeight="1">
      <c r="B7" s="6"/>
      <c r="C7" s="10"/>
      <c r="D7" s="10"/>
      <c r="E7" s="10"/>
      <c r="F7" s="11"/>
      <c r="G7" s="11"/>
      <c r="H7" s="11"/>
      <c r="I7" s="11"/>
      <c r="J7" s="11"/>
      <c r="K7" s="13"/>
      <c r="L7" s="7"/>
    </row>
    <row r="8" spans="1:13" ht="12.75" customHeight="1">
      <c r="A8" s="14"/>
      <c r="B8" s="6"/>
      <c r="C8" s="15"/>
      <c r="D8" s="16"/>
      <c r="E8" s="16"/>
      <c r="F8" s="17"/>
      <c r="G8" s="17"/>
      <c r="H8" s="17"/>
      <c r="I8" s="17"/>
      <c r="J8" s="17"/>
      <c r="K8" s="18"/>
      <c r="L8" s="7"/>
    </row>
    <row r="9" spans="1:13" ht="234.6" customHeight="1">
      <c r="A9" s="19"/>
      <c r="B9" s="6"/>
      <c r="C9" s="20"/>
      <c r="D9" s="21" t="s">
        <v>45</v>
      </c>
      <c r="E9" s="21"/>
      <c r="F9" s="153"/>
      <c r="G9" s="154"/>
      <c r="H9" s="154"/>
      <c r="I9" s="154"/>
      <c r="J9" s="155"/>
      <c r="K9" s="22"/>
      <c r="L9" s="7"/>
    </row>
    <row r="10" spans="1:13" ht="14.45">
      <c r="A10" s="19"/>
      <c r="B10" s="6"/>
      <c r="C10" s="23"/>
      <c r="D10" s="24"/>
      <c r="E10" s="24"/>
      <c r="F10" s="24"/>
      <c r="G10" s="24"/>
      <c r="H10" s="24"/>
      <c r="I10" s="24"/>
      <c r="J10" s="24"/>
      <c r="K10" s="25"/>
      <c r="L10" s="7"/>
    </row>
    <row r="11" spans="1:13" ht="9" customHeight="1">
      <c r="B11" s="6"/>
      <c r="C11" s="26"/>
      <c r="D11" s="26"/>
      <c r="E11" s="26"/>
      <c r="F11" s="26"/>
      <c r="G11" s="12"/>
      <c r="H11" s="12"/>
      <c r="I11" s="12"/>
      <c r="J11" s="12"/>
      <c r="K11" s="13"/>
      <c r="L11" s="7"/>
      <c r="M11" s="41"/>
    </row>
    <row r="12" spans="1:13" ht="12.75" customHeight="1">
      <c r="B12" s="6"/>
      <c r="C12" s="10"/>
      <c r="D12" s="10"/>
      <c r="E12" s="10"/>
      <c r="F12" s="11"/>
      <c r="G12" s="11"/>
      <c r="H12" s="11"/>
      <c r="I12" s="11"/>
      <c r="J12" s="11"/>
      <c r="K12" s="13"/>
      <c r="L12" s="7"/>
    </row>
    <row r="13" spans="1:13" ht="12.75" customHeight="1">
      <c r="A13" s="14"/>
      <c r="B13" s="6"/>
      <c r="C13" s="15"/>
      <c r="D13" s="16"/>
      <c r="E13" s="16"/>
      <c r="F13" s="17"/>
      <c r="G13" s="17"/>
      <c r="H13" s="17"/>
      <c r="I13" s="17"/>
      <c r="J13" s="17"/>
      <c r="K13" s="18"/>
      <c r="L13" s="7"/>
    </row>
    <row r="14" spans="1:13" ht="234.6" customHeight="1">
      <c r="A14" s="19"/>
      <c r="B14" s="6"/>
      <c r="C14" s="20"/>
      <c r="D14" s="21" t="s">
        <v>46</v>
      </c>
      <c r="E14" s="21"/>
      <c r="F14" s="153"/>
      <c r="G14" s="154"/>
      <c r="H14" s="154"/>
      <c r="I14" s="154"/>
      <c r="J14" s="155"/>
      <c r="K14" s="22"/>
      <c r="L14" s="7"/>
    </row>
    <row r="15" spans="1:13" ht="14.45">
      <c r="A15" s="19"/>
      <c r="B15" s="6"/>
      <c r="C15" s="23"/>
      <c r="D15" s="24"/>
      <c r="E15" s="24"/>
      <c r="F15" s="24"/>
      <c r="G15" s="24"/>
      <c r="H15" s="24"/>
      <c r="I15" s="24"/>
      <c r="J15" s="24"/>
      <c r="K15" s="25"/>
      <c r="L15" s="7"/>
    </row>
    <row r="16" spans="1:13" ht="9" customHeight="1">
      <c r="B16" s="6"/>
      <c r="C16" s="26"/>
      <c r="D16" s="26"/>
      <c r="E16" s="26"/>
      <c r="F16" s="26"/>
      <c r="G16" s="12"/>
      <c r="H16" s="12"/>
      <c r="I16" s="12"/>
      <c r="J16" s="12"/>
      <c r="K16" s="13"/>
      <c r="L16" s="7"/>
      <c r="M16" s="41"/>
    </row>
    <row r="17" spans="1:13" ht="9" customHeight="1">
      <c r="B17" s="6"/>
      <c r="C17" s="26"/>
      <c r="D17" s="26"/>
      <c r="E17" s="26"/>
      <c r="F17" s="26"/>
      <c r="G17" s="12"/>
      <c r="H17" s="12"/>
      <c r="I17" s="12"/>
      <c r="J17" s="12"/>
      <c r="K17" s="13"/>
      <c r="L17" s="7"/>
    </row>
    <row r="18" spans="1:13" ht="12.75" customHeight="1">
      <c r="B18" s="6"/>
      <c r="C18" s="10"/>
      <c r="D18" s="10"/>
      <c r="E18" s="10"/>
      <c r="F18" s="11"/>
      <c r="G18" s="11"/>
      <c r="H18" s="11"/>
      <c r="I18" s="11"/>
      <c r="J18" s="11"/>
      <c r="K18" s="13"/>
      <c r="L18" s="7"/>
    </row>
    <row r="19" spans="1:13" ht="12.75" customHeight="1">
      <c r="A19" s="14"/>
      <c r="B19" s="6"/>
      <c r="C19" s="15"/>
      <c r="D19" s="16"/>
      <c r="E19" s="16"/>
      <c r="F19" s="17"/>
      <c r="G19" s="17"/>
      <c r="H19" s="17"/>
      <c r="I19" s="17"/>
      <c r="J19" s="17"/>
      <c r="K19" s="18"/>
      <c r="L19" s="7"/>
    </row>
    <row r="20" spans="1:13" ht="234.6" customHeight="1">
      <c r="A20" s="19"/>
      <c r="B20" s="6"/>
      <c r="C20" s="20"/>
      <c r="D20" s="21" t="s">
        <v>47</v>
      </c>
      <c r="E20" s="21"/>
      <c r="F20" s="153"/>
      <c r="G20" s="154"/>
      <c r="H20" s="154"/>
      <c r="I20" s="154"/>
      <c r="J20" s="155"/>
      <c r="K20" s="22"/>
      <c r="L20" s="7"/>
    </row>
    <row r="21" spans="1:13" ht="14.45">
      <c r="A21" s="19"/>
      <c r="B21" s="6"/>
      <c r="C21" s="23"/>
      <c r="D21" s="24"/>
      <c r="E21" s="24"/>
      <c r="F21" s="24"/>
      <c r="G21" s="24"/>
      <c r="H21" s="24"/>
      <c r="I21" s="24"/>
      <c r="J21" s="24"/>
      <c r="K21" s="25"/>
      <c r="L21" s="7"/>
    </row>
    <row r="22" spans="1:13" ht="9" customHeight="1">
      <c r="B22" s="6"/>
      <c r="C22" s="26"/>
      <c r="D22" s="26"/>
      <c r="E22" s="26"/>
      <c r="F22" s="26"/>
      <c r="G22" s="12"/>
      <c r="H22" s="12"/>
      <c r="I22" s="12"/>
      <c r="J22" s="12"/>
      <c r="K22" s="13"/>
      <c r="L22" s="7"/>
      <c r="M22" s="41"/>
    </row>
    <row r="23" spans="1:13" ht="12.75" customHeight="1">
      <c r="B23" s="6"/>
      <c r="C23" s="10"/>
      <c r="D23" s="10"/>
      <c r="E23" s="10"/>
      <c r="F23" s="11"/>
      <c r="G23" s="11"/>
      <c r="H23" s="11"/>
      <c r="I23" s="11"/>
      <c r="J23" s="11"/>
      <c r="K23" s="13"/>
      <c r="L23" s="7"/>
    </row>
    <row r="24" spans="1:13" ht="12.75" customHeight="1">
      <c r="A24" s="14"/>
      <c r="B24" s="6"/>
      <c r="C24" s="15"/>
      <c r="D24" s="16"/>
      <c r="E24" s="16"/>
      <c r="F24" s="17"/>
      <c r="G24" s="17"/>
      <c r="H24" s="17"/>
      <c r="I24" s="17"/>
      <c r="J24" s="17"/>
      <c r="K24" s="18"/>
      <c r="L24" s="7"/>
    </row>
    <row r="25" spans="1:13" ht="234.6" customHeight="1">
      <c r="A25" s="19"/>
      <c r="B25" s="6"/>
      <c r="C25" s="20"/>
      <c r="D25" s="21" t="s">
        <v>48</v>
      </c>
      <c r="E25" s="21"/>
      <c r="F25" s="153"/>
      <c r="G25" s="154"/>
      <c r="H25" s="154"/>
      <c r="I25" s="154"/>
      <c r="J25" s="155"/>
      <c r="K25" s="22"/>
      <c r="L25" s="7"/>
    </row>
    <row r="26" spans="1:13" ht="14.45">
      <c r="A26" s="19"/>
      <c r="B26" s="6"/>
      <c r="C26" s="23"/>
      <c r="D26" s="24"/>
      <c r="E26" s="24"/>
      <c r="F26" s="24"/>
      <c r="G26" s="24"/>
      <c r="H26" s="24"/>
      <c r="I26" s="24"/>
      <c r="J26" s="24"/>
      <c r="K26" s="25"/>
      <c r="L26" s="7"/>
    </row>
    <row r="27" spans="1:13" ht="9" customHeight="1">
      <c r="B27" s="6"/>
      <c r="C27" s="26"/>
      <c r="D27" s="26"/>
      <c r="E27" s="26"/>
      <c r="F27" s="26"/>
      <c r="G27" s="12"/>
      <c r="H27" s="12"/>
      <c r="I27" s="12"/>
      <c r="J27" s="12"/>
      <c r="K27" s="13"/>
      <c r="L27" s="7"/>
      <c r="M27" s="41"/>
    </row>
    <row r="28" spans="1:13" ht="14.25" customHeight="1">
      <c r="A28" s="19"/>
      <c r="B28" s="6"/>
      <c r="C28" s="10"/>
      <c r="D28" s="10"/>
      <c r="E28" s="10"/>
      <c r="F28" s="11"/>
      <c r="G28" s="11"/>
      <c r="H28" s="11"/>
      <c r="I28" s="11"/>
      <c r="J28" s="11"/>
      <c r="K28" s="13"/>
      <c r="L28" s="7"/>
    </row>
    <row r="29" spans="1:13" ht="14.45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2"/>
    </row>
    <row r="30" spans="1:13" ht="130.35" customHeight="1"/>
    <row r="31" spans="1:13" ht="217.35" customHeight="1"/>
    <row r="32" spans="1:13" ht="144.6" customHeight="1"/>
    <row r="33" ht="72" customHeight="1"/>
    <row r="34" ht="144.6" customHeight="1"/>
    <row r="35" ht="173.85" customHeight="1"/>
  </sheetData>
  <mergeCells count="8">
    <mergeCell ref="F20:J20"/>
    <mergeCell ref="F25:J25"/>
    <mergeCell ref="C3:K3"/>
    <mergeCell ref="H4:K4"/>
    <mergeCell ref="D5:J5"/>
    <mergeCell ref="D6:J6"/>
    <mergeCell ref="F9:J9"/>
    <mergeCell ref="F14:J14"/>
  </mergeCells>
  <pageMargins left="0.7" right="0.7" top="0.75" bottom="0.75" header="0.3" footer="0.3"/>
  <pageSetup paperSize="9"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B52A-DD08-49AC-A9E6-1F74B77B5CE7}">
  <dimension ref="A1:D31"/>
  <sheetViews>
    <sheetView workbookViewId="0">
      <selection activeCell="G5" sqref="G5"/>
    </sheetView>
  </sheetViews>
  <sheetFormatPr defaultColWidth="8.7109375" defaultRowHeight="12.95"/>
  <cols>
    <col min="1" max="1" width="44.140625" style="47" customWidth="1"/>
    <col min="2" max="2" width="24.140625" style="47" customWidth="1"/>
    <col min="3" max="3" width="16.7109375" style="47" customWidth="1"/>
    <col min="4" max="4" width="27.7109375" style="47" customWidth="1"/>
    <col min="5" max="16384" width="8.7109375" style="47"/>
  </cols>
  <sheetData>
    <row r="1" spans="1:4" ht="42.95" customHeight="1">
      <c r="A1" s="160" t="s">
        <v>49</v>
      </c>
      <c r="B1" s="160"/>
      <c r="C1" s="160"/>
      <c r="D1" s="160"/>
    </row>
    <row r="2" spans="1:4" s="49" customFormat="1" ht="8.1" customHeight="1">
      <c r="A2" s="55"/>
      <c r="B2" s="55"/>
      <c r="C2" s="48"/>
      <c r="D2" s="48"/>
    </row>
    <row r="3" spans="1:4">
      <c r="A3" s="168" t="s">
        <v>13</v>
      </c>
      <c r="B3" s="168"/>
      <c r="C3" s="168"/>
      <c r="D3" s="168"/>
    </row>
    <row r="4" spans="1:4" ht="55.5" customHeight="1">
      <c r="A4" s="57" t="s">
        <v>50</v>
      </c>
      <c r="B4" s="58" t="s">
        <v>51</v>
      </c>
      <c r="C4" s="57" t="s">
        <v>52</v>
      </c>
      <c r="D4" s="57" t="s">
        <v>53</v>
      </c>
    </row>
    <row r="5" spans="1:4">
      <c r="A5" s="56"/>
      <c r="B5" s="56">
        <v>0</v>
      </c>
      <c r="C5" s="56"/>
      <c r="D5" s="56"/>
    </row>
    <row r="6" spans="1:4">
      <c r="A6" s="50"/>
      <c r="B6" s="50"/>
      <c r="C6" s="50"/>
      <c r="D6" s="50"/>
    </row>
    <row r="7" spans="1:4">
      <c r="A7" s="50"/>
      <c r="B7" s="50"/>
      <c r="C7" s="50"/>
      <c r="D7" s="50"/>
    </row>
    <row r="8" spans="1:4">
      <c r="A8" s="66" t="s">
        <v>54</v>
      </c>
      <c r="B8" s="66">
        <f>SUM(B5:B7)</f>
        <v>0</v>
      </c>
      <c r="C8" s="66"/>
      <c r="D8" s="66"/>
    </row>
    <row r="9" spans="1:4" s="49" customFormat="1" ht="8.4499999999999993" customHeight="1">
      <c r="A9" s="59"/>
      <c r="B9" s="59"/>
      <c r="C9" s="59"/>
      <c r="D9" s="59"/>
    </row>
    <row r="10" spans="1:4">
      <c r="A10" s="168" t="s">
        <v>15</v>
      </c>
      <c r="B10" s="168"/>
      <c r="C10" s="168"/>
      <c r="D10" s="168"/>
    </row>
    <row r="11" spans="1:4">
      <c r="A11" s="57" t="s">
        <v>55</v>
      </c>
      <c r="B11" s="57" t="s">
        <v>56</v>
      </c>
      <c r="C11" s="161" t="s">
        <v>53</v>
      </c>
      <c r="D11" s="161"/>
    </row>
    <row r="12" spans="1:4">
      <c r="A12" s="108"/>
      <c r="B12" s="60">
        <v>0</v>
      </c>
      <c r="C12" s="162"/>
      <c r="D12" s="163"/>
    </row>
    <row r="13" spans="1:4">
      <c r="A13" s="108"/>
      <c r="B13" s="107"/>
      <c r="C13" s="61"/>
      <c r="D13" s="62"/>
    </row>
    <row r="14" spans="1:4">
      <c r="A14" s="109"/>
      <c r="B14" s="107"/>
      <c r="C14" s="61"/>
      <c r="D14" s="62"/>
    </row>
    <row r="15" spans="1:4">
      <c r="A15" s="110" t="s">
        <v>54</v>
      </c>
      <c r="B15" s="67">
        <f>SUM(B12)</f>
        <v>0</v>
      </c>
      <c r="C15" s="166"/>
      <c r="D15" s="167"/>
    </row>
    <row r="16" spans="1:4" s="49" customFormat="1" ht="11.1" customHeight="1"/>
    <row r="17" spans="1:4">
      <c r="A17" s="168" t="s">
        <v>16</v>
      </c>
      <c r="B17" s="168"/>
      <c r="C17" s="168"/>
      <c r="D17" s="168"/>
    </row>
    <row r="18" spans="1:4">
      <c r="A18" s="190" t="s">
        <v>57</v>
      </c>
      <c r="B18" s="63" t="s">
        <v>58</v>
      </c>
      <c r="C18" s="161" t="s">
        <v>53</v>
      </c>
      <c r="D18" s="161"/>
    </row>
    <row r="19" spans="1:4">
      <c r="A19" s="60" t="s">
        <v>59</v>
      </c>
      <c r="B19" s="60">
        <v>0</v>
      </c>
      <c r="C19" s="162"/>
      <c r="D19" s="163"/>
    </row>
    <row r="20" spans="1:4">
      <c r="A20" s="51" t="s">
        <v>60</v>
      </c>
      <c r="B20" s="51"/>
      <c r="C20" s="164"/>
      <c r="D20" s="165"/>
    </row>
    <row r="21" spans="1:4">
      <c r="A21" s="51" t="s">
        <v>61</v>
      </c>
      <c r="B21" s="51"/>
      <c r="C21" s="164"/>
      <c r="D21" s="165"/>
    </row>
    <row r="22" spans="1:4">
      <c r="A22" s="66" t="s">
        <v>54</v>
      </c>
      <c r="B22" s="66">
        <f>SUM(B19:B21)</f>
        <v>0</v>
      </c>
      <c r="C22" s="166"/>
      <c r="D22" s="167"/>
    </row>
    <row r="23" spans="1:4" s="49" customFormat="1" ht="6.95" customHeight="1">
      <c r="B23" s="64"/>
    </row>
    <row r="24" spans="1:4">
      <c r="A24" s="168" t="s">
        <v>17</v>
      </c>
      <c r="B24" s="168"/>
      <c r="C24" s="168"/>
      <c r="D24" s="168" t="s">
        <v>53</v>
      </c>
    </row>
    <row r="25" spans="1:4">
      <c r="A25" s="190" t="s">
        <v>62</v>
      </c>
      <c r="B25" s="63" t="s">
        <v>63</v>
      </c>
      <c r="C25" s="63"/>
      <c r="D25" s="63"/>
    </row>
    <row r="26" spans="1:4">
      <c r="A26" s="65"/>
      <c r="B26" s="65">
        <v>0</v>
      </c>
      <c r="C26" s="162"/>
      <c r="D26" s="163"/>
    </row>
    <row r="27" spans="1:4">
      <c r="A27" s="54"/>
      <c r="B27" s="54"/>
      <c r="C27" s="164"/>
      <c r="D27" s="165"/>
    </row>
    <row r="28" spans="1:4">
      <c r="A28" s="54"/>
      <c r="B28" s="54"/>
      <c r="C28" s="52"/>
      <c r="D28" s="53"/>
    </row>
    <row r="29" spans="1:4">
      <c r="A29" s="66" t="s">
        <v>54</v>
      </c>
      <c r="B29" s="66">
        <f>SUM(B26:B27)</f>
        <v>0</v>
      </c>
      <c r="C29" s="166"/>
      <c r="D29" s="167"/>
    </row>
    <row r="31" spans="1:4">
      <c r="A31" s="57" t="s">
        <v>64</v>
      </c>
      <c r="B31" s="57">
        <f>B8+B12+B22+B26</f>
        <v>0</v>
      </c>
      <c r="C31" s="57" t="s">
        <v>65</v>
      </c>
      <c r="D31" s="57">
        <f>IF(C31&lt;10001,1,IF(C31&lt;50001,2,IF(C31&lt;100001,3,IF(C31&lt;500001,4,5))))</f>
        <v>5</v>
      </c>
    </row>
  </sheetData>
  <mergeCells count="16">
    <mergeCell ref="C29:D29"/>
    <mergeCell ref="C22:D22"/>
    <mergeCell ref="A3:D3"/>
    <mergeCell ref="A10:D10"/>
    <mergeCell ref="A17:D17"/>
    <mergeCell ref="A24:D24"/>
    <mergeCell ref="C15:D15"/>
    <mergeCell ref="C19:D19"/>
    <mergeCell ref="C20:D20"/>
    <mergeCell ref="C21:D21"/>
    <mergeCell ref="C26:D26"/>
    <mergeCell ref="A1:D1"/>
    <mergeCell ref="C11:D11"/>
    <mergeCell ref="C18:D18"/>
    <mergeCell ref="C12:D12"/>
    <mergeCell ref="C27:D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1658-43D8-4DAF-B569-CFAB23D4B052}">
  <dimension ref="A1:F42"/>
  <sheetViews>
    <sheetView workbookViewId="0">
      <selection activeCell="D16" sqref="D16"/>
    </sheetView>
  </sheetViews>
  <sheetFormatPr defaultColWidth="8.7109375" defaultRowHeight="12.95"/>
  <cols>
    <col min="1" max="1" width="45.7109375" style="49" customWidth="1"/>
    <col min="2" max="2" width="18.85546875" style="49" customWidth="1"/>
    <col min="3" max="3" width="10.85546875" style="49" customWidth="1"/>
    <col min="4" max="4" width="37.42578125" style="49" customWidth="1"/>
    <col min="5" max="5" width="34.5703125" style="49" customWidth="1"/>
    <col min="6" max="6" width="13.42578125" style="49" customWidth="1"/>
    <col min="7" max="16384" width="8.7109375" style="49"/>
  </cols>
  <sheetData>
    <row r="1" spans="1:6" ht="44.45" customHeight="1">
      <c r="A1" s="171" t="s">
        <v>66</v>
      </c>
      <c r="B1" s="171"/>
      <c r="C1" s="171"/>
      <c r="D1" s="171"/>
      <c r="E1" s="171"/>
      <c r="F1" s="171"/>
    </row>
    <row r="2" spans="1:6" ht="5.0999999999999996" customHeight="1">
      <c r="A2" s="68"/>
      <c r="B2" s="68"/>
      <c r="C2" s="69"/>
    </row>
    <row r="3" spans="1:6" ht="13.5" customHeight="1">
      <c r="A3" s="70" t="s">
        <v>67</v>
      </c>
      <c r="B3" s="71" t="s">
        <v>65</v>
      </c>
      <c r="C3" s="72">
        <f>IF(C9&lt;=2,1,IF(C9&lt;4,3,5))</f>
        <v>1</v>
      </c>
      <c r="D3" s="169" t="s">
        <v>68</v>
      </c>
      <c r="E3" s="169" t="s">
        <v>69</v>
      </c>
      <c r="F3" s="169" t="s">
        <v>70</v>
      </c>
    </row>
    <row r="4" spans="1:6" ht="45.6" customHeight="1">
      <c r="A4" s="73" t="s">
        <v>71</v>
      </c>
      <c r="B4" s="74" t="s">
        <v>72</v>
      </c>
      <c r="C4" s="75" t="s">
        <v>65</v>
      </c>
      <c r="D4" s="170"/>
      <c r="E4" s="170"/>
      <c r="F4" s="170"/>
    </row>
    <row r="5" spans="1:6" ht="14.1" customHeight="1">
      <c r="A5" s="83" t="s">
        <v>13</v>
      </c>
      <c r="B5" s="46" t="s">
        <v>14</v>
      </c>
      <c r="C5" s="83" t="str">
        <f>IF(B5="Fraco",1,IF(B5="Médio",3,IF(B5="Forte",5,IF(B5="Sem candidatura","-","Sem dados"))))</f>
        <v>Sem dados</v>
      </c>
      <c r="D5" s="77"/>
      <c r="E5" s="77"/>
      <c r="F5" s="77"/>
    </row>
    <row r="6" spans="1:6" ht="14.1" customHeight="1">
      <c r="A6" s="83" t="s">
        <v>15</v>
      </c>
      <c r="B6" s="46" t="s">
        <v>14</v>
      </c>
      <c r="C6" s="83" t="str">
        <f t="shared" ref="C6:C8" si="0">IF(B6="Fraco",1,IF(B6="Médio",3,IF(B6="Forte",5,IF(B6="Sem candidatura","-","Sem dados"))))</f>
        <v>Sem dados</v>
      </c>
      <c r="D6" s="77"/>
      <c r="E6" s="77"/>
      <c r="F6" s="77"/>
    </row>
    <row r="7" spans="1:6" ht="14.1" customHeight="1">
      <c r="A7" s="83" t="s">
        <v>16</v>
      </c>
      <c r="B7" s="46" t="s">
        <v>14</v>
      </c>
      <c r="C7" s="83" t="str">
        <f t="shared" si="0"/>
        <v>Sem dados</v>
      </c>
      <c r="D7" s="77"/>
      <c r="E7" s="77"/>
      <c r="F7" s="77"/>
    </row>
    <row r="8" spans="1:6" ht="14.1" customHeight="1">
      <c r="A8" s="83" t="s">
        <v>17</v>
      </c>
      <c r="B8" s="46" t="s">
        <v>14</v>
      </c>
      <c r="C8" s="83" t="str">
        <f t="shared" si="0"/>
        <v>Sem dados</v>
      </c>
      <c r="D8" s="77"/>
      <c r="E8" s="77"/>
      <c r="F8" s="77"/>
    </row>
    <row r="9" spans="1:6" ht="14.1" hidden="1" customHeight="1">
      <c r="A9" s="47"/>
      <c r="B9" s="45"/>
      <c r="C9" s="78">
        <f>IFERROR(AVERAGE(C5:C8),0)</f>
        <v>0</v>
      </c>
      <c r="D9" s="47"/>
      <c r="E9" s="47"/>
      <c r="F9" s="47"/>
    </row>
    <row r="10" spans="1:6" ht="12.6" customHeight="1">
      <c r="C10" s="79"/>
    </row>
    <row r="11" spans="1:6" ht="13.5" customHeight="1">
      <c r="A11" s="70" t="s">
        <v>73</v>
      </c>
      <c r="B11" s="71" t="s">
        <v>65</v>
      </c>
      <c r="C11" s="72">
        <f>IF(C17&lt;=2,1,IF(C17&lt;4,3,5))</f>
        <v>1</v>
      </c>
      <c r="D11" s="169" t="s">
        <v>68</v>
      </c>
      <c r="E11" s="169" t="s">
        <v>69</v>
      </c>
      <c r="F11" s="169" t="s">
        <v>70</v>
      </c>
    </row>
    <row r="12" spans="1:6" ht="47.45" customHeight="1">
      <c r="A12" s="73" t="s">
        <v>74</v>
      </c>
      <c r="B12" s="74" t="s">
        <v>72</v>
      </c>
      <c r="C12" s="75" t="s">
        <v>65</v>
      </c>
      <c r="D12" s="170"/>
      <c r="E12" s="170"/>
      <c r="F12" s="170"/>
    </row>
    <row r="13" spans="1:6" ht="14.1" customHeight="1">
      <c r="A13" s="83" t="s">
        <v>13</v>
      </c>
      <c r="B13" s="46" t="s">
        <v>14</v>
      </c>
      <c r="C13" s="83" t="str">
        <f>IF(B13="Fraco",1,IF(B13="Médio",3,IF(B13="Forte",5,IF(B13="Sem candidatura","-","Sem dados"))))</f>
        <v>Sem dados</v>
      </c>
      <c r="D13" s="77"/>
      <c r="E13" s="77"/>
      <c r="F13" s="77"/>
    </row>
    <row r="14" spans="1:6" ht="14.1" customHeight="1">
      <c r="A14" s="83" t="s">
        <v>15</v>
      </c>
      <c r="B14" s="46" t="s">
        <v>14</v>
      </c>
      <c r="C14" s="83" t="str">
        <f t="shared" ref="C14:C16" si="1">IF(B14="Fraco",1,IF(B14="Médio",3,IF(B14="Forte",5,IF(B14="Sem candidatura","-","Sem dados"))))</f>
        <v>Sem dados</v>
      </c>
      <c r="D14" s="77"/>
      <c r="E14" s="77"/>
      <c r="F14" s="77"/>
    </row>
    <row r="15" spans="1:6" ht="14.1" customHeight="1">
      <c r="A15" s="83" t="s">
        <v>16</v>
      </c>
      <c r="B15" s="46" t="s">
        <v>14</v>
      </c>
      <c r="C15" s="83" t="str">
        <f t="shared" si="1"/>
        <v>Sem dados</v>
      </c>
      <c r="D15" s="77"/>
      <c r="E15" s="77"/>
      <c r="F15" s="77"/>
    </row>
    <row r="16" spans="1:6" ht="14.1" customHeight="1">
      <c r="A16" s="83" t="s">
        <v>17</v>
      </c>
      <c r="B16" s="46" t="s">
        <v>14</v>
      </c>
      <c r="C16" s="83" t="str">
        <f t="shared" si="1"/>
        <v>Sem dados</v>
      </c>
      <c r="D16" s="77"/>
      <c r="E16" s="77"/>
      <c r="F16" s="77"/>
    </row>
    <row r="17" spans="1:6" ht="14.1" hidden="1" customHeight="1">
      <c r="A17" s="47"/>
      <c r="B17" s="45"/>
      <c r="C17" s="78">
        <f>IFERROR(AVERAGE(C13:C16),0)</f>
        <v>0</v>
      </c>
      <c r="D17" s="47"/>
      <c r="E17" s="47"/>
      <c r="F17" s="47"/>
    </row>
    <row r="18" spans="1:6" ht="12.6" customHeight="1">
      <c r="C18" s="79"/>
    </row>
    <row r="19" spans="1:6" ht="13.5" customHeight="1">
      <c r="A19" s="70" t="s">
        <v>75</v>
      </c>
      <c r="B19" s="71" t="s">
        <v>65</v>
      </c>
      <c r="C19" s="72">
        <f>IF(C25&lt;=2,1,IF(C25&lt;4,3,5))</f>
        <v>1</v>
      </c>
      <c r="D19" s="169" t="s">
        <v>68</v>
      </c>
      <c r="E19" s="169" t="s">
        <v>69</v>
      </c>
      <c r="F19" s="169" t="s">
        <v>70</v>
      </c>
    </row>
    <row r="20" spans="1:6" ht="25.5" customHeight="1">
      <c r="A20" s="73" t="s">
        <v>76</v>
      </c>
      <c r="B20" s="74" t="s">
        <v>72</v>
      </c>
      <c r="C20" s="75" t="s">
        <v>65</v>
      </c>
      <c r="D20" s="170"/>
      <c r="E20" s="170"/>
      <c r="F20" s="170"/>
    </row>
    <row r="21" spans="1:6" ht="14.1" customHeight="1">
      <c r="A21" s="83" t="s">
        <v>13</v>
      </c>
      <c r="B21" s="46" t="s">
        <v>14</v>
      </c>
      <c r="C21" s="83" t="str">
        <f>IF(B21="Fraco",1,IF(B21="Médio",3,IF(B21="Forte",5,IF(B21="Sem candidatura","-","Sem dados"))))</f>
        <v>Sem dados</v>
      </c>
      <c r="D21" s="77"/>
      <c r="E21" s="77"/>
      <c r="F21" s="77"/>
    </row>
    <row r="22" spans="1:6" ht="14.1" customHeight="1">
      <c r="A22" s="83" t="s">
        <v>15</v>
      </c>
      <c r="B22" s="46" t="s">
        <v>14</v>
      </c>
      <c r="C22" s="83" t="str">
        <f t="shared" ref="C22:C24" si="2">IF(B22="Fraco",1,IF(B22="Médio",3,IF(B22="Forte",5,IF(B22="Sem candidatura","-","Sem dados"))))</f>
        <v>Sem dados</v>
      </c>
      <c r="D22" s="77"/>
      <c r="E22" s="77"/>
      <c r="F22" s="77"/>
    </row>
    <row r="23" spans="1:6" ht="14.1" customHeight="1">
      <c r="A23" s="83" t="s">
        <v>16</v>
      </c>
      <c r="B23" s="46" t="s">
        <v>14</v>
      </c>
      <c r="C23" s="83" t="str">
        <f t="shared" si="2"/>
        <v>Sem dados</v>
      </c>
      <c r="D23" s="77"/>
      <c r="E23" s="77"/>
      <c r="F23" s="77"/>
    </row>
    <row r="24" spans="1:6" ht="14.1" customHeight="1">
      <c r="A24" s="83" t="s">
        <v>17</v>
      </c>
      <c r="B24" s="46" t="s">
        <v>14</v>
      </c>
      <c r="C24" s="83" t="str">
        <f t="shared" si="2"/>
        <v>Sem dados</v>
      </c>
      <c r="D24" s="77"/>
      <c r="E24" s="77"/>
      <c r="F24" s="77"/>
    </row>
    <row r="25" spans="1:6" ht="14.1" hidden="1" customHeight="1">
      <c r="A25" s="47"/>
      <c r="B25" s="45"/>
      <c r="C25" s="78">
        <f>IFERROR(AVERAGE(C21:C24),0)</f>
        <v>0</v>
      </c>
      <c r="D25" s="47"/>
      <c r="E25" s="47"/>
      <c r="F25" s="47"/>
    </row>
    <row r="26" spans="1:6" ht="11.45" customHeight="1">
      <c r="C26" s="79"/>
    </row>
    <row r="27" spans="1:6" ht="13.5" customHeight="1">
      <c r="A27" s="70" t="s">
        <v>77</v>
      </c>
      <c r="B27" s="71" t="s">
        <v>65</v>
      </c>
      <c r="C27" s="72">
        <f>IF(C33&lt;=2,1,IF(C33&lt;4,3,5))</f>
        <v>1</v>
      </c>
      <c r="D27" s="169" t="s">
        <v>68</v>
      </c>
      <c r="E27" s="169" t="s">
        <v>69</v>
      </c>
      <c r="F27" s="169" t="s">
        <v>70</v>
      </c>
    </row>
    <row r="28" spans="1:6" ht="25.5" customHeight="1">
      <c r="A28" s="73" t="s">
        <v>78</v>
      </c>
      <c r="B28" s="74" t="s">
        <v>72</v>
      </c>
      <c r="C28" s="75" t="s">
        <v>65</v>
      </c>
      <c r="D28" s="170"/>
      <c r="E28" s="170"/>
      <c r="F28" s="170"/>
    </row>
    <row r="29" spans="1:6" ht="14.1" customHeight="1">
      <c r="A29" s="83" t="s">
        <v>13</v>
      </c>
      <c r="B29" s="46" t="s">
        <v>14</v>
      </c>
      <c r="C29" s="83" t="str">
        <f>IF(B29="Fraco",1,IF(B29="Médio",3,IF(B29="Forte",5,IF(B29="Sem candidatura","-","Sem dados"))))</f>
        <v>Sem dados</v>
      </c>
      <c r="D29" s="77"/>
      <c r="E29" s="77"/>
      <c r="F29" s="77"/>
    </row>
    <row r="30" spans="1:6" ht="14.1" customHeight="1">
      <c r="A30" s="83" t="s">
        <v>15</v>
      </c>
      <c r="B30" s="46" t="s">
        <v>14</v>
      </c>
      <c r="C30" s="83" t="str">
        <f t="shared" ref="C30:C32" si="3">IF(B30="Fraco",1,IF(B30="Médio",3,IF(B30="Forte",5,IF(B30="Sem candidatura","-","Sem dados"))))</f>
        <v>Sem dados</v>
      </c>
      <c r="D30" s="77"/>
      <c r="E30" s="77"/>
      <c r="F30" s="77"/>
    </row>
    <row r="31" spans="1:6" ht="14.1" customHeight="1">
      <c r="A31" s="83" t="s">
        <v>16</v>
      </c>
      <c r="B31" s="46" t="s">
        <v>14</v>
      </c>
      <c r="C31" s="83" t="str">
        <f t="shared" si="3"/>
        <v>Sem dados</v>
      </c>
      <c r="D31" s="77"/>
      <c r="E31" s="77"/>
      <c r="F31" s="77"/>
    </row>
    <row r="32" spans="1:6" ht="14.1" customHeight="1">
      <c r="A32" s="83" t="s">
        <v>17</v>
      </c>
      <c r="B32" s="46" t="s">
        <v>14</v>
      </c>
      <c r="C32" s="83" t="str">
        <f t="shared" si="3"/>
        <v>Sem dados</v>
      </c>
      <c r="D32" s="77"/>
      <c r="E32" s="77"/>
      <c r="F32" s="77"/>
    </row>
    <row r="33" spans="1:6" ht="14.1" hidden="1" customHeight="1" thickBot="1">
      <c r="A33" s="47"/>
      <c r="B33" s="45"/>
      <c r="C33" s="78">
        <f>IFERROR(AVERAGE(C29:C32),0)</f>
        <v>0</v>
      </c>
      <c r="D33" s="47"/>
      <c r="E33" s="47"/>
      <c r="F33" s="47"/>
    </row>
    <row r="34" spans="1:6" ht="14.1" customHeight="1">
      <c r="A34" s="47"/>
      <c r="B34" s="45"/>
      <c r="C34" s="78"/>
      <c r="D34" s="47"/>
      <c r="E34" s="47"/>
      <c r="F34" s="47"/>
    </row>
    <row r="35" spans="1:6" ht="32.1" customHeight="1">
      <c r="A35" s="70" t="s">
        <v>79</v>
      </c>
      <c r="B35" s="71" t="s">
        <v>80</v>
      </c>
      <c r="C35" s="72" t="s">
        <v>65</v>
      </c>
      <c r="D35" s="71" t="s">
        <v>81</v>
      </c>
      <c r="E35" s="71" t="s">
        <v>82</v>
      </c>
      <c r="F35" s="80" t="s">
        <v>70</v>
      </c>
    </row>
    <row r="36" spans="1:6" ht="26.1">
      <c r="A36" s="82" t="s">
        <v>83</v>
      </c>
      <c r="B36" s="46" t="s">
        <v>14</v>
      </c>
      <c r="C36" s="112" t="str">
        <f>IF(B36="Sim",2,IF(B36="Não",0,IF(B36="Sem candidatura","-","Sem dados")))</f>
        <v>Sem dados</v>
      </c>
      <c r="D36" s="111"/>
      <c r="E36" s="77"/>
      <c r="F36" s="77"/>
    </row>
    <row r="37" spans="1:6" ht="26.1">
      <c r="A37" s="82" t="s">
        <v>84</v>
      </c>
      <c r="B37" s="46" t="s">
        <v>14</v>
      </c>
      <c r="C37" s="76" t="str">
        <f>IF(B37="Sim",1,IF(B37="Não",0,IF(B37="Sem candidatura","-","Sem dados")))</f>
        <v>Sem dados</v>
      </c>
      <c r="D37" s="77"/>
      <c r="E37" s="77"/>
      <c r="F37" s="77"/>
    </row>
    <row r="38" spans="1:6" ht="26.1">
      <c r="A38" s="82" t="s">
        <v>85</v>
      </c>
      <c r="B38" s="46" t="s">
        <v>14</v>
      </c>
      <c r="C38" s="76" t="str">
        <f>IF(B38="Sim",1,IF(B38="Não",0,IF(B38="Sem candidatura","-","Sem dados")))</f>
        <v>Sem dados</v>
      </c>
      <c r="D38" s="77"/>
      <c r="E38" s="77"/>
      <c r="F38" s="77"/>
    </row>
    <row r="39" spans="1:6" ht="26.1">
      <c r="A39" s="82" t="s">
        <v>86</v>
      </c>
      <c r="B39" s="46" t="s">
        <v>14</v>
      </c>
      <c r="C39" s="76" t="str">
        <f>IF(B39="Sim",1,IF(B39="Não",0,IF(B39="Sem candidatura","-","Sem dados")))</f>
        <v>Sem dados</v>
      </c>
      <c r="D39" s="77"/>
      <c r="E39" s="77"/>
      <c r="F39" s="77"/>
    </row>
    <row r="40" spans="1:6" hidden="1">
      <c r="A40" s="47"/>
      <c r="B40" s="47"/>
      <c r="C40" s="47">
        <f>IFERROR(SUM(C36:C39),0)</f>
        <v>0</v>
      </c>
      <c r="D40" s="47"/>
      <c r="E40" s="47"/>
      <c r="F40" s="47"/>
    </row>
    <row r="42" spans="1:6">
      <c r="C42" s="81">
        <f>IFERROR(AVERAGE(C44,C51,C58,C65,C77),0)</f>
        <v>0</v>
      </c>
    </row>
  </sheetData>
  <mergeCells count="13">
    <mergeCell ref="D3:D4"/>
    <mergeCell ref="E3:E4"/>
    <mergeCell ref="F3:F4"/>
    <mergeCell ref="A1:F1"/>
    <mergeCell ref="F27:F28"/>
    <mergeCell ref="D19:D20"/>
    <mergeCell ref="E19:E20"/>
    <mergeCell ref="F19:F20"/>
    <mergeCell ref="D11:D12"/>
    <mergeCell ref="E11:E12"/>
    <mergeCell ref="F11:F12"/>
    <mergeCell ref="D27:D28"/>
    <mergeCell ref="E27:E2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2D1BEF-1F35-4EFB-856F-BC0F131B29AF}">
          <x14:formula1>
            <xm:f>AUX!$B$1:$B$4</xm:f>
          </x14:formula1>
          <xm:sqref>B33:B34 B9 B17 B25</xm:sqref>
        </x14:dataValidation>
        <x14:dataValidation type="list" allowBlank="1" showInputMessage="1" showErrorMessage="1" xr:uid="{8004F9A2-909A-499D-AB51-840F5EA536A1}">
          <x14:formula1>
            <xm:f>AUX!$B$1:$B$5</xm:f>
          </x14:formula1>
          <xm:sqref>B13:B16 B21:B24 B29:B32 B5:B8</xm:sqref>
        </x14:dataValidation>
        <x14:dataValidation type="list" allowBlank="1" showInputMessage="1" showErrorMessage="1" xr:uid="{64ABE324-C6D3-4BA0-9636-090961AC69FC}">
          <x14:formula1>
            <xm:f>AUX!$A$1:$A$3</xm:f>
          </x14:formula1>
          <xm:sqref>B36:B39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2C7A-6F5C-4E7F-8535-E6DAE35BA9BC}">
  <dimension ref="A1:F13"/>
  <sheetViews>
    <sheetView workbookViewId="0">
      <selection sqref="A1:XFD3"/>
    </sheetView>
  </sheetViews>
  <sheetFormatPr defaultColWidth="8.7109375" defaultRowHeight="12.95"/>
  <cols>
    <col min="1" max="1" width="45.7109375" style="49" customWidth="1"/>
    <col min="2" max="2" width="18.85546875" style="49" customWidth="1"/>
    <col min="3" max="3" width="10.85546875" style="49" customWidth="1"/>
    <col min="4" max="4" width="37.42578125" style="49" customWidth="1"/>
    <col min="5" max="5" width="34.5703125" style="49" customWidth="1"/>
    <col min="6" max="6" width="13.42578125" style="49" customWidth="1"/>
    <col min="7" max="16384" width="8.7109375" style="49"/>
  </cols>
  <sheetData>
    <row r="1" spans="1:6" ht="44.45" customHeight="1">
      <c r="A1" s="171" t="s">
        <v>87</v>
      </c>
      <c r="B1" s="171"/>
      <c r="C1" s="171"/>
      <c r="D1" s="171"/>
      <c r="E1" s="171"/>
      <c r="F1" s="171"/>
    </row>
    <row r="2" spans="1:6" ht="5.0999999999999996" customHeight="1">
      <c r="A2" s="68"/>
      <c r="B2" s="68"/>
      <c r="C2" s="69"/>
    </row>
    <row r="3" spans="1:6" ht="39" customHeight="1">
      <c r="A3" s="70" t="s">
        <v>88</v>
      </c>
      <c r="B3" s="71" t="s">
        <v>65</v>
      </c>
      <c r="C3" s="72">
        <f>IF(C9&lt;=2,1,IF(C9&lt;4,3,5))</f>
        <v>1</v>
      </c>
      <c r="D3" s="169" t="s">
        <v>89</v>
      </c>
      <c r="E3" s="169" t="s">
        <v>69</v>
      </c>
      <c r="F3" s="169" t="s">
        <v>70</v>
      </c>
    </row>
    <row r="4" spans="1:6" ht="51.95" customHeight="1">
      <c r="A4" s="73" t="s">
        <v>90</v>
      </c>
      <c r="B4" s="74" t="s">
        <v>72</v>
      </c>
      <c r="C4" s="75" t="s">
        <v>65</v>
      </c>
      <c r="D4" s="170"/>
      <c r="E4" s="170"/>
      <c r="F4" s="170"/>
    </row>
    <row r="5" spans="1:6" ht="14.1" customHeight="1">
      <c r="A5" s="83" t="s">
        <v>13</v>
      </c>
      <c r="B5" s="46" t="s">
        <v>14</v>
      </c>
      <c r="C5" s="83" t="str">
        <f>IF(B5="Fraco",1,IF(B5="Médio",3,IF(B5="Forte",5,IF(B5="Sem candidatura","-","Sem dados"))))</f>
        <v>Sem dados</v>
      </c>
      <c r="D5" s="77"/>
      <c r="E5" s="77"/>
      <c r="F5" s="77"/>
    </row>
    <row r="6" spans="1:6" ht="14.1" customHeight="1">
      <c r="A6" s="83" t="s">
        <v>15</v>
      </c>
      <c r="B6" s="46" t="s">
        <v>14</v>
      </c>
      <c r="C6" s="83" t="str">
        <f t="shared" ref="C6:C8" si="0">IF(B6="Fraco",1,IF(B6="Médio",3,IF(B6="Forte",5,IF(B6="Sem candidatura","-","Sem dados"))))</f>
        <v>Sem dados</v>
      </c>
      <c r="D6" s="77"/>
      <c r="E6" s="77"/>
      <c r="F6" s="77"/>
    </row>
    <row r="7" spans="1:6" ht="14.1" customHeight="1">
      <c r="A7" s="83" t="s">
        <v>16</v>
      </c>
      <c r="B7" s="46" t="s">
        <v>14</v>
      </c>
      <c r="C7" s="83" t="str">
        <f t="shared" si="0"/>
        <v>Sem dados</v>
      </c>
      <c r="D7" s="77"/>
      <c r="E7" s="77"/>
      <c r="F7" s="77"/>
    </row>
    <row r="8" spans="1:6" ht="14.1" customHeight="1">
      <c r="A8" s="83" t="s">
        <v>17</v>
      </c>
      <c r="B8" s="46" t="s">
        <v>14</v>
      </c>
      <c r="C8" s="83" t="str">
        <f t="shared" si="0"/>
        <v>Sem dados</v>
      </c>
      <c r="D8" s="77"/>
      <c r="E8" s="77"/>
      <c r="F8" s="77"/>
    </row>
    <row r="9" spans="1:6" ht="14.1" hidden="1" customHeight="1">
      <c r="A9" s="47"/>
      <c r="B9" s="45"/>
      <c r="C9" s="78">
        <f>IFERROR(AVERAGE(C5:C8),0)</f>
        <v>0</v>
      </c>
      <c r="D9" s="47"/>
      <c r="E9" s="47"/>
      <c r="F9" s="47"/>
    </row>
    <row r="10" spans="1:6" ht="12.6" customHeight="1">
      <c r="C10" s="79"/>
    </row>
    <row r="11" spans="1:6" hidden="1">
      <c r="A11" s="47"/>
      <c r="B11" s="47"/>
      <c r="C11" s="47">
        <f>IFERROR(SUM(#REF!),0)</f>
        <v>0</v>
      </c>
      <c r="D11" s="47"/>
      <c r="E11" s="47"/>
      <c r="F11" s="47"/>
    </row>
    <row r="13" spans="1:6">
      <c r="C13" s="81">
        <f>IFERROR(AVERAGE(C3),0)</f>
        <v>1</v>
      </c>
    </row>
  </sheetData>
  <mergeCells count="4">
    <mergeCell ref="A1:F1"/>
    <mergeCell ref="D3:D4"/>
    <mergeCell ref="E3:E4"/>
    <mergeCell ref="F3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A55A4F-E7AB-4B10-99DF-70C5BC2CCCFC}">
          <x14:formula1>
            <xm:f>AUX!$B$1:$B$5</xm:f>
          </x14:formula1>
          <xm:sqref>B5:B8</xm:sqref>
        </x14:dataValidation>
        <x14:dataValidation type="list" allowBlank="1" showInputMessage="1" showErrorMessage="1" xr:uid="{33E65912-1954-410C-AC14-7389F2E47915}">
          <x14:formula1>
            <xm:f>AUX!$B$1:$B$4</xm:f>
          </x14:formula1>
          <xm:sqref>B9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EDBA-3AAF-4BE8-BE6E-D3DA7B7F6738}">
  <dimension ref="A1:F13"/>
  <sheetViews>
    <sheetView topLeftCell="A4" workbookViewId="0">
      <selection activeCell="D13" sqref="D13"/>
    </sheetView>
  </sheetViews>
  <sheetFormatPr defaultColWidth="8.7109375" defaultRowHeight="12.95"/>
  <cols>
    <col min="1" max="1" width="45.7109375" style="49" customWidth="1"/>
    <col min="2" max="2" width="27.140625" style="49" customWidth="1"/>
    <col min="3" max="3" width="10.85546875" style="49" customWidth="1"/>
    <col min="4" max="4" width="37.42578125" style="49" customWidth="1"/>
    <col min="5" max="5" width="13.42578125" style="49" customWidth="1"/>
    <col min="6" max="16384" width="8.7109375" style="49"/>
  </cols>
  <sheetData>
    <row r="1" spans="1:6" ht="44.45" customHeight="1">
      <c r="A1" s="171" t="s">
        <v>91</v>
      </c>
      <c r="B1" s="171"/>
      <c r="C1" s="171"/>
      <c r="D1" s="171"/>
      <c r="E1" s="171"/>
    </row>
    <row r="2" spans="1:6" ht="5.0999999999999996" customHeight="1">
      <c r="A2" s="68"/>
      <c r="B2" s="68"/>
      <c r="C2" s="69"/>
    </row>
    <row r="3" spans="1:6" ht="23.45" customHeight="1">
      <c r="A3" s="70" t="s">
        <v>92</v>
      </c>
      <c r="B3" s="71" t="s">
        <v>65</v>
      </c>
      <c r="C3" s="72">
        <f>IF(C9&lt;=2,1,IF(C9&lt;4,3,5))</f>
        <v>1</v>
      </c>
      <c r="D3" s="169" t="s">
        <v>93</v>
      </c>
      <c r="E3" s="169" t="s">
        <v>70</v>
      </c>
    </row>
    <row r="4" spans="1:6" ht="51.95" customHeight="1">
      <c r="A4" s="73" t="s">
        <v>94</v>
      </c>
      <c r="B4" s="74" t="s">
        <v>95</v>
      </c>
      <c r="C4" s="75" t="s">
        <v>65</v>
      </c>
      <c r="D4" s="170"/>
      <c r="E4" s="170"/>
      <c r="F4" s="113"/>
    </row>
    <row r="5" spans="1:6" ht="36.950000000000003" customHeight="1">
      <c r="A5" s="83" t="s">
        <v>13</v>
      </c>
      <c r="B5" s="46" t="s">
        <v>14</v>
      </c>
      <c r="C5" s="84" t="str">
        <f>IF(B5="Ausência de código aberto ou documentação detalhada",1,IF(B5="Disponibilização de documentação detalhada que permita a replicação da solução",3,IF(B5="Disponibilização de código aberto",5,IF(B5="Sem candidatura","-","Sem dados"))))</f>
        <v>Sem dados</v>
      </c>
      <c r="D5" s="77"/>
      <c r="E5" s="77"/>
    </row>
    <row r="6" spans="1:6" ht="36.950000000000003" customHeight="1">
      <c r="A6" s="83" t="s">
        <v>15</v>
      </c>
      <c r="B6" s="46" t="s">
        <v>14</v>
      </c>
      <c r="C6" s="84" t="str">
        <f t="shared" ref="C6:C8" si="0">IF(B6="Ausência de código aberto ou documentação detalhada",1,IF(B6="Disponibilização de documentação detalhada que permita a replicação da solução",3,IF(B6="Disponibilização de código aberto",5,IF(B6="Sem candidatura","-","Sem dados"))))</f>
        <v>Sem dados</v>
      </c>
      <c r="D6" s="77"/>
      <c r="E6" s="77"/>
    </row>
    <row r="7" spans="1:6" ht="36.950000000000003" customHeight="1">
      <c r="A7" s="83" t="s">
        <v>16</v>
      </c>
      <c r="B7" s="46" t="s">
        <v>14</v>
      </c>
      <c r="C7" s="84" t="str">
        <f t="shared" si="0"/>
        <v>Sem dados</v>
      </c>
      <c r="D7" s="77"/>
      <c r="E7" s="77"/>
    </row>
    <row r="8" spans="1:6" ht="36.950000000000003" customHeight="1">
      <c r="A8" s="83" t="s">
        <v>17</v>
      </c>
      <c r="B8" s="46" t="s">
        <v>14</v>
      </c>
      <c r="C8" s="84" t="str">
        <f t="shared" si="0"/>
        <v>Sem dados</v>
      </c>
      <c r="D8" s="77"/>
      <c r="E8" s="77"/>
    </row>
    <row r="9" spans="1:6" ht="14.1" hidden="1" customHeight="1">
      <c r="A9" s="47"/>
      <c r="B9" s="45"/>
      <c r="C9" s="78">
        <f>IFERROR(AVERAGE(C5:C8),0)</f>
        <v>0</v>
      </c>
      <c r="D9" s="47"/>
      <c r="E9" s="47"/>
    </row>
    <row r="10" spans="1:6" ht="12.6" customHeight="1">
      <c r="C10" s="79"/>
    </row>
    <row r="11" spans="1:6" hidden="1">
      <c r="A11" s="47"/>
      <c r="B11" s="47"/>
      <c r="C11" s="47">
        <f>IFERROR(SUM(#REF!),0)</f>
        <v>0</v>
      </c>
      <c r="D11" s="47"/>
      <c r="E11" s="47"/>
    </row>
    <row r="13" spans="1:6">
      <c r="C13" s="81">
        <f>IFERROR(AVERAGE(C3),0)</f>
        <v>1</v>
      </c>
    </row>
  </sheetData>
  <mergeCells count="3">
    <mergeCell ref="A1:E1"/>
    <mergeCell ref="D3:D4"/>
    <mergeCell ref="E3:E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2AB1CAA-B2CC-4209-8ED5-3F9CAB524E23}">
          <x14:formula1>
            <xm:f>AUX!$B$1:$B$4</xm:f>
          </x14:formula1>
          <xm:sqref>B9</xm:sqref>
        </x14:dataValidation>
        <x14:dataValidation type="list" allowBlank="1" showInputMessage="1" showErrorMessage="1" xr:uid="{1FE1A96E-A1D9-402D-9FE3-A4BF46773F53}">
          <x14:formula1>
            <xm:f>AUX!$C$1:$C$5</xm:f>
          </x14:formula1>
          <xm:sqref>B8</xm:sqref>
        </x14:dataValidation>
        <x14:dataValidation type="list" allowBlank="1" showInputMessage="1" showErrorMessage="1" xr:uid="{D04C7F9C-FCF7-45DA-8029-F8084811EEEB}">
          <x14:formula1>
            <xm:f>AUX!$C$1:$C$5</xm:f>
          </x14:formula1>
          <xm:sqref>B5 B6 B7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152C-FE6B-4DCD-9698-86EDB2B32460}">
  <dimension ref="A1:F19"/>
  <sheetViews>
    <sheetView workbookViewId="0">
      <selection activeCell="A11" sqref="A11:XFD11"/>
    </sheetView>
  </sheetViews>
  <sheetFormatPr defaultColWidth="8.7109375" defaultRowHeight="12.95"/>
  <cols>
    <col min="1" max="1" width="44.140625" style="49" customWidth="1"/>
    <col min="2" max="2" width="18.85546875" style="49" customWidth="1"/>
    <col min="3" max="3" width="10.85546875" style="49" customWidth="1"/>
    <col min="4" max="4" width="37.42578125" style="49" customWidth="1"/>
    <col min="5" max="5" width="34.5703125" style="49" customWidth="1"/>
    <col min="6" max="6" width="13.42578125" style="49" customWidth="1"/>
    <col min="7" max="16384" width="8.7109375" style="49"/>
  </cols>
  <sheetData>
    <row r="1" spans="1:6" ht="44.45" customHeight="1">
      <c r="A1" s="171" t="s">
        <v>96</v>
      </c>
      <c r="B1" s="171"/>
      <c r="C1" s="171"/>
      <c r="D1" s="171"/>
      <c r="E1" s="171"/>
      <c r="F1" s="171"/>
    </row>
    <row r="2" spans="1:6" ht="5.0999999999999996" customHeight="1">
      <c r="A2" s="68"/>
      <c r="B2" s="68"/>
      <c r="C2" s="69"/>
    </row>
    <row r="3" spans="1:6" ht="27.6" customHeight="1">
      <c r="A3" s="70" t="s">
        <v>97</v>
      </c>
      <c r="B3" s="71" t="s">
        <v>65</v>
      </c>
      <c r="C3" s="72">
        <f>IF(C9&lt;=2,1,IF(C9&lt;4,3,5))</f>
        <v>1</v>
      </c>
      <c r="D3" s="169" t="s">
        <v>68</v>
      </c>
      <c r="E3" s="169" t="s">
        <v>69</v>
      </c>
      <c r="F3" s="169" t="s">
        <v>70</v>
      </c>
    </row>
    <row r="4" spans="1:6" ht="45.6" customHeight="1">
      <c r="A4" s="73" t="s">
        <v>98</v>
      </c>
      <c r="B4" s="74" t="s">
        <v>72</v>
      </c>
      <c r="C4" s="75" t="s">
        <v>65</v>
      </c>
      <c r="D4" s="170"/>
      <c r="E4" s="170"/>
      <c r="F4" s="170"/>
    </row>
    <row r="5" spans="1:6" ht="14.1" customHeight="1">
      <c r="A5" s="83" t="s">
        <v>13</v>
      </c>
      <c r="B5" s="46" t="s">
        <v>14</v>
      </c>
      <c r="C5" s="83" t="str">
        <f>IF(B5="Fraco",1,IF(B5="Médio",3,IF(B5="Forte",5,IF(B5="Sem candidatura","-","Sem dados"))))</f>
        <v>Sem dados</v>
      </c>
      <c r="D5" s="77"/>
      <c r="E5" s="77"/>
      <c r="F5" s="77"/>
    </row>
    <row r="6" spans="1:6" ht="14.1" customHeight="1">
      <c r="A6" s="83" t="s">
        <v>15</v>
      </c>
      <c r="B6" s="46" t="s">
        <v>14</v>
      </c>
      <c r="C6" s="83" t="str">
        <f t="shared" ref="C6:C8" si="0">IF(B6="Fraco",1,IF(B6="Médio",3,IF(B6="Forte",5,IF(B6="Sem candidatura","-","Sem dados"))))</f>
        <v>Sem dados</v>
      </c>
      <c r="D6" s="77"/>
      <c r="E6" s="77"/>
      <c r="F6" s="77"/>
    </row>
    <row r="7" spans="1:6" ht="14.1" customHeight="1">
      <c r="A7" s="83" t="s">
        <v>16</v>
      </c>
      <c r="B7" s="46" t="s">
        <v>14</v>
      </c>
      <c r="C7" s="83" t="str">
        <f t="shared" si="0"/>
        <v>Sem dados</v>
      </c>
      <c r="D7" s="77"/>
      <c r="E7" s="77"/>
      <c r="F7" s="77"/>
    </row>
    <row r="8" spans="1:6" ht="14.1" customHeight="1">
      <c r="A8" s="83" t="s">
        <v>17</v>
      </c>
      <c r="B8" s="46" t="s">
        <v>14</v>
      </c>
      <c r="C8" s="83" t="str">
        <f t="shared" si="0"/>
        <v>Sem dados</v>
      </c>
      <c r="D8" s="77"/>
      <c r="E8" s="77"/>
      <c r="F8" s="77"/>
    </row>
    <row r="9" spans="1:6" ht="14.1" hidden="1" customHeight="1">
      <c r="A9" s="47"/>
      <c r="B9" s="45"/>
      <c r="C9" s="78">
        <f>IFERROR(AVERAGE(C5:C8),0)</f>
        <v>0</v>
      </c>
      <c r="D9" s="47"/>
      <c r="E9" s="47"/>
      <c r="F9" s="47"/>
    </row>
    <row r="10" spans="1:6" ht="12.6" customHeight="1">
      <c r="C10" s="79"/>
    </row>
    <row r="11" spans="1:6" ht="24.6" customHeight="1">
      <c r="A11" s="70" t="s">
        <v>99</v>
      </c>
      <c r="B11" s="71" t="s">
        <v>65</v>
      </c>
      <c r="C11" s="72">
        <f>IF(C17&lt;=2,1,IF(C17&lt;4,3,5))</f>
        <v>1</v>
      </c>
      <c r="D11" s="169" t="s">
        <v>100</v>
      </c>
      <c r="E11" s="169" t="s">
        <v>69</v>
      </c>
      <c r="F11" s="169" t="s">
        <v>70</v>
      </c>
    </row>
    <row r="12" spans="1:6" ht="47.45" customHeight="1">
      <c r="A12" s="73" t="s">
        <v>101</v>
      </c>
      <c r="B12" s="74" t="s">
        <v>72</v>
      </c>
      <c r="C12" s="75" t="s">
        <v>65</v>
      </c>
      <c r="D12" s="170"/>
      <c r="E12" s="170"/>
      <c r="F12" s="170"/>
    </row>
    <row r="13" spans="1:6" ht="14.1" customHeight="1">
      <c r="A13" s="83" t="s">
        <v>13</v>
      </c>
      <c r="B13" s="46" t="s">
        <v>14</v>
      </c>
      <c r="C13" s="83" t="str">
        <f>IF(B13="Fraco",1,IF(B13="Médio",3,IF(B13="Forte",5,IF(B13="Sem candidatura","-","Sem dados"))))</f>
        <v>Sem dados</v>
      </c>
      <c r="D13" s="77"/>
      <c r="E13" s="77"/>
      <c r="F13" s="77"/>
    </row>
    <row r="14" spans="1:6" ht="14.1" customHeight="1">
      <c r="A14" s="83" t="s">
        <v>15</v>
      </c>
      <c r="B14" s="46" t="s">
        <v>14</v>
      </c>
      <c r="C14" s="83" t="str">
        <f t="shared" ref="C14:C16" si="1">IF(B14="Fraco",1,IF(B14="Médio",3,IF(B14="Forte",5,IF(B14="Sem candidatura","-","Sem dados"))))</f>
        <v>Sem dados</v>
      </c>
      <c r="D14" s="77"/>
      <c r="E14" s="77"/>
      <c r="F14" s="77"/>
    </row>
    <row r="15" spans="1:6" ht="14.1" customHeight="1">
      <c r="A15" s="83" t="s">
        <v>16</v>
      </c>
      <c r="B15" s="46" t="s">
        <v>14</v>
      </c>
      <c r="C15" s="83" t="str">
        <f t="shared" si="1"/>
        <v>Sem dados</v>
      </c>
      <c r="D15" s="77"/>
      <c r="E15" s="77"/>
      <c r="F15" s="77"/>
    </row>
    <row r="16" spans="1:6" ht="14.1" customHeight="1">
      <c r="A16" s="83" t="s">
        <v>17</v>
      </c>
      <c r="B16" s="46" t="s">
        <v>14</v>
      </c>
      <c r="C16" s="83" t="str">
        <f t="shared" si="1"/>
        <v>Sem dados</v>
      </c>
      <c r="D16" s="77"/>
      <c r="E16" s="77"/>
      <c r="F16" s="77"/>
    </row>
    <row r="17" spans="1:6" ht="14.1" hidden="1" customHeight="1">
      <c r="A17" s="47"/>
      <c r="B17" s="45"/>
      <c r="C17" s="78">
        <f>IFERROR(AVERAGE(C13:C16),0)</f>
        <v>0</v>
      </c>
      <c r="D17" s="47"/>
      <c r="E17" s="47"/>
      <c r="F17" s="47"/>
    </row>
    <row r="18" spans="1:6" ht="12.6" customHeight="1">
      <c r="C18" s="79"/>
    </row>
    <row r="19" spans="1:6">
      <c r="C19" s="81">
        <f>IFERROR(AVERAGE(C3,C11),0)</f>
        <v>1</v>
      </c>
    </row>
  </sheetData>
  <mergeCells count="7">
    <mergeCell ref="A1:F1"/>
    <mergeCell ref="D3:D4"/>
    <mergeCell ref="E3:E4"/>
    <mergeCell ref="F3:F4"/>
    <mergeCell ref="D11:D12"/>
    <mergeCell ref="E11:E12"/>
    <mergeCell ref="F11:F1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14C70B-ACCA-4AB4-B60D-BBE12B6B3E9D}">
          <x14:formula1>
            <xm:f>AUX!$B$1:$B$5</xm:f>
          </x14:formula1>
          <xm:sqref>B13:B16 B5:B8</xm:sqref>
        </x14:dataValidation>
        <x14:dataValidation type="list" allowBlank="1" showInputMessage="1" showErrorMessage="1" xr:uid="{7BF32F41-66EE-4C56-8431-92FC81E8B6CC}">
          <x14:formula1>
            <xm:f>AUX!$B$1:$B$4</xm:f>
          </x14:formula1>
          <xm:sqref>B9 B17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EFF0-A955-4717-A400-C4F5AE3D9C3A}">
  <dimension ref="A1:D57"/>
  <sheetViews>
    <sheetView topLeftCell="A44" zoomScale="90" zoomScaleNormal="90" workbookViewId="0">
      <selection activeCell="B60" sqref="B60"/>
    </sheetView>
  </sheetViews>
  <sheetFormatPr defaultColWidth="8.7109375" defaultRowHeight="12.95"/>
  <cols>
    <col min="1" max="1" width="76.42578125" style="49" customWidth="1"/>
    <col min="2" max="2" width="12.140625" style="49" bestFit="1" customWidth="1"/>
    <col min="3" max="3" width="10.42578125" style="49" customWidth="1"/>
    <col min="4" max="4" width="6.28515625" style="64" customWidth="1"/>
    <col min="5" max="14" width="5.42578125" style="49" customWidth="1"/>
    <col min="15" max="16384" width="8.7109375" style="49"/>
  </cols>
  <sheetData>
    <row r="1" spans="1:4" ht="32.450000000000003" customHeight="1">
      <c r="A1" s="177" t="s">
        <v>102</v>
      </c>
      <c r="B1" s="177"/>
      <c r="C1" s="177"/>
      <c r="D1" s="92">
        <f>0.3*D3+0.25*D10+0.2*D37+0.15*D43+0.1*D49</f>
        <v>2.0749999999999997</v>
      </c>
    </row>
    <row r="2" spans="1:4" ht="8.1" customHeight="1">
      <c r="A2" s="94"/>
      <c r="B2" s="95"/>
      <c r="C2" s="96"/>
      <c r="D2" s="97"/>
    </row>
    <row r="3" spans="1:4" s="1" customFormat="1" ht="30.95" customHeight="1">
      <c r="A3" s="182" t="s">
        <v>103</v>
      </c>
      <c r="B3" s="183"/>
      <c r="C3" s="184"/>
      <c r="D3" s="57">
        <f>Alcance!D31</f>
        <v>5</v>
      </c>
    </row>
    <row r="4" spans="1:4" ht="11.45" customHeight="1">
      <c r="A4" s="173" t="s">
        <v>104</v>
      </c>
      <c r="B4" s="173"/>
      <c r="C4" s="90">
        <v>1</v>
      </c>
    </row>
    <row r="5" spans="1:4" ht="11.45" customHeight="1">
      <c r="A5" s="173" t="s">
        <v>105</v>
      </c>
      <c r="B5" s="173"/>
      <c r="C5" s="90">
        <v>2</v>
      </c>
    </row>
    <row r="6" spans="1:4" ht="11.45" customHeight="1">
      <c r="A6" s="173" t="s">
        <v>106</v>
      </c>
      <c r="B6" s="173"/>
      <c r="C6" s="90">
        <v>3</v>
      </c>
    </row>
    <row r="7" spans="1:4" ht="11.45" customHeight="1">
      <c r="A7" s="173" t="s">
        <v>107</v>
      </c>
      <c r="B7" s="173"/>
      <c r="C7" s="90">
        <v>4</v>
      </c>
    </row>
    <row r="8" spans="1:4" ht="11.45" customHeight="1">
      <c r="A8" s="173" t="s">
        <v>108</v>
      </c>
      <c r="B8" s="173"/>
      <c r="C8" s="90">
        <v>5</v>
      </c>
    </row>
    <row r="9" spans="1:4" ht="6" customHeight="1">
      <c r="A9" s="47"/>
      <c r="B9" s="47"/>
      <c r="C9" s="47"/>
      <c r="D9" s="91"/>
    </row>
    <row r="10" spans="1:4" s="1" customFormat="1" ht="31.5" customHeight="1">
      <c r="A10" s="181" t="s">
        <v>109</v>
      </c>
      <c r="B10" s="181"/>
      <c r="C10" s="181"/>
      <c r="D10" s="85">
        <f>AVERAGE(D11,D22,C33)</f>
        <v>0.5</v>
      </c>
    </row>
    <row r="11" spans="1:4" ht="13.5" customHeight="1">
      <c r="A11" s="172" t="s">
        <v>67</v>
      </c>
      <c r="B11" s="172"/>
      <c r="C11" s="86" t="s">
        <v>65</v>
      </c>
      <c r="D11" s="85">
        <f>Impacto!C3</f>
        <v>1</v>
      </c>
    </row>
    <row r="12" spans="1:4" ht="13.5" customHeight="1">
      <c r="A12" s="173" t="s">
        <v>110</v>
      </c>
      <c r="B12" s="173"/>
      <c r="C12" s="90">
        <v>1</v>
      </c>
    </row>
    <row r="13" spans="1:4" ht="13.5" customHeight="1">
      <c r="A13" s="173" t="s">
        <v>111</v>
      </c>
      <c r="B13" s="173"/>
      <c r="C13" s="90">
        <v>3</v>
      </c>
    </row>
    <row r="14" spans="1:4" ht="13.5" customHeight="1">
      <c r="A14" s="173" t="s">
        <v>112</v>
      </c>
      <c r="B14" s="173"/>
      <c r="C14" s="90">
        <v>5</v>
      </c>
    </row>
    <row r="15" spans="1:4" ht="13.5" customHeight="1">
      <c r="A15" s="174" t="s">
        <v>73</v>
      </c>
      <c r="B15" s="174"/>
      <c r="C15" s="88" t="s">
        <v>65</v>
      </c>
      <c r="D15" s="85">
        <f>Impacto!C11</f>
        <v>1</v>
      </c>
    </row>
    <row r="16" spans="1:4" ht="14.1" customHeight="1">
      <c r="A16" s="173" t="s">
        <v>113</v>
      </c>
      <c r="B16" s="173"/>
      <c r="C16" s="90">
        <v>1</v>
      </c>
    </row>
    <row r="17" spans="1:4" ht="14.1" customHeight="1">
      <c r="A17" s="173" t="s">
        <v>114</v>
      </c>
      <c r="B17" s="173"/>
      <c r="C17" s="90">
        <v>3</v>
      </c>
    </row>
    <row r="18" spans="1:4" ht="14.1" customHeight="1">
      <c r="A18" s="173" t="s">
        <v>115</v>
      </c>
      <c r="B18" s="173"/>
      <c r="C18" s="90">
        <v>5</v>
      </c>
    </row>
    <row r="19" spans="1:4" ht="13.5" customHeight="1">
      <c r="A19" s="174" t="s">
        <v>75</v>
      </c>
      <c r="B19" s="174"/>
      <c r="C19" s="88" t="s">
        <v>65</v>
      </c>
      <c r="D19" s="85">
        <f>Impacto!C19</f>
        <v>1</v>
      </c>
    </row>
    <row r="20" spans="1:4" ht="13.5" customHeight="1">
      <c r="A20" s="173" t="s">
        <v>116</v>
      </c>
      <c r="B20" s="173"/>
      <c r="C20" s="90">
        <v>1</v>
      </c>
    </row>
    <row r="21" spans="1:4" ht="13.5" customHeight="1">
      <c r="A21" s="173" t="s">
        <v>117</v>
      </c>
      <c r="B21" s="173"/>
      <c r="C21" s="90">
        <v>3</v>
      </c>
    </row>
    <row r="22" spans="1:4" ht="13.5" customHeight="1">
      <c r="A22" s="173" t="s">
        <v>118</v>
      </c>
      <c r="B22" s="173"/>
      <c r="C22" s="90">
        <v>5</v>
      </c>
    </row>
    <row r="23" spans="1:4" ht="13.5" customHeight="1">
      <c r="A23" s="89" t="s">
        <v>77</v>
      </c>
      <c r="B23" s="89"/>
      <c r="C23" s="88" t="s">
        <v>65</v>
      </c>
      <c r="D23" s="85">
        <f>Impacto!C27</f>
        <v>1</v>
      </c>
    </row>
    <row r="24" spans="1:4" ht="13.5" customHeight="1">
      <c r="A24" s="173" t="s">
        <v>119</v>
      </c>
      <c r="B24" s="173"/>
      <c r="C24" s="90">
        <v>1</v>
      </c>
    </row>
    <row r="25" spans="1:4" ht="13.5" customHeight="1">
      <c r="A25" s="173" t="s">
        <v>120</v>
      </c>
      <c r="B25" s="173"/>
      <c r="C25" s="90">
        <v>3</v>
      </c>
    </row>
    <row r="26" spans="1:4" ht="13.5" customHeight="1">
      <c r="A26" s="173" t="s">
        <v>121</v>
      </c>
      <c r="B26" s="173"/>
      <c r="C26" s="90">
        <v>5</v>
      </c>
    </row>
    <row r="27" spans="1:4" ht="26.1">
      <c r="A27" s="87" t="s">
        <v>79</v>
      </c>
      <c r="B27" s="88" t="s">
        <v>80</v>
      </c>
      <c r="C27" s="88" t="s">
        <v>65</v>
      </c>
      <c r="D27" s="85">
        <f>Impacto!C40</f>
        <v>0</v>
      </c>
    </row>
    <row r="28" spans="1:4" ht="9" customHeight="1">
      <c r="A28" s="175" t="s">
        <v>122</v>
      </c>
      <c r="B28" s="93" t="s">
        <v>123</v>
      </c>
      <c r="C28" s="93">
        <v>2</v>
      </c>
      <c r="D28" s="176"/>
    </row>
    <row r="29" spans="1:4" ht="9" customHeight="1">
      <c r="A29" s="175"/>
      <c r="B29" s="93" t="s">
        <v>124</v>
      </c>
      <c r="C29" s="93">
        <v>0</v>
      </c>
      <c r="D29" s="176"/>
    </row>
    <row r="30" spans="1:4" ht="9" customHeight="1">
      <c r="A30" s="175" t="s">
        <v>125</v>
      </c>
      <c r="B30" s="93" t="s">
        <v>123</v>
      </c>
      <c r="C30" s="93">
        <v>1</v>
      </c>
      <c r="D30" s="176"/>
    </row>
    <row r="31" spans="1:4" ht="9" customHeight="1">
      <c r="A31" s="175"/>
      <c r="B31" s="93" t="s">
        <v>124</v>
      </c>
      <c r="C31" s="93">
        <v>0</v>
      </c>
      <c r="D31" s="176"/>
    </row>
    <row r="32" spans="1:4" ht="9" customHeight="1">
      <c r="A32" s="175" t="s">
        <v>126</v>
      </c>
      <c r="B32" s="93" t="s">
        <v>123</v>
      </c>
      <c r="C32" s="93">
        <v>1</v>
      </c>
      <c r="D32" s="176"/>
    </row>
    <row r="33" spans="1:4" ht="9" customHeight="1">
      <c r="A33" s="175"/>
      <c r="B33" s="93" t="s">
        <v>124</v>
      </c>
      <c r="C33" s="93">
        <v>0</v>
      </c>
      <c r="D33" s="176"/>
    </row>
    <row r="34" spans="1:4" ht="9" customHeight="1">
      <c r="A34" s="175" t="s">
        <v>127</v>
      </c>
      <c r="B34" s="93" t="s">
        <v>123</v>
      </c>
      <c r="C34" s="93">
        <v>1</v>
      </c>
      <c r="D34" s="176"/>
    </row>
    <row r="35" spans="1:4" ht="9" customHeight="1">
      <c r="A35" s="175"/>
      <c r="B35" s="93" t="s">
        <v>124</v>
      </c>
      <c r="C35" s="93">
        <v>0</v>
      </c>
      <c r="D35" s="176"/>
    </row>
    <row r="37" spans="1:4" ht="44.45" customHeight="1">
      <c r="A37" s="180" t="s">
        <v>128</v>
      </c>
      <c r="B37" s="180"/>
      <c r="C37" s="180"/>
      <c r="D37" s="85">
        <f>D38</f>
        <v>1</v>
      </c>
    </row>
    <row r="38" spans="1:4" ht="23.45" customHeight="1">
      <c r="A38" s="178" t="s">
        <v>88</v>
      </c>
      <c r="B38" s="179"/>
      <c r="C38" s="71" t="s">
        <v>65</v>
      </c>
      <c r="D38" s="72">
        <f>Inovação!C13</f>
        <v>1</v>
      </c>
    </row>
    <row r="39" spans="1:4" ht="13.5" customHeight="1">
      <c r="A39" s="173" t="s">
        <v>129</v>
      </c>
      <c r="B39" s="173"/>
      <c r="C39" s="90">
        <v>1</v>
      </c>
    </row>
    <row r="40" spans="1:4" ht="13.5" customHeight="1">
      <c r="A40" s="173" t="s">
        <v>130</v>
      </c>
      <c r="B40" s="173"/>
      <c r="C40" s="90">
        <v>3</v>
      </c>
    </row>
    <row r="41" spans="1:4" ht="13.5" customHeight="1">
      <c r="A41" s="173" t="s">
        <v>131</v>
      </c>
      <c r="B41" s="173"/>
      <c r="C41" s="90">
        <v>5</v>
      </c>
    </row>
    <row r="42" spans="1:4" ht="6.6" customHeight="1"/>
    <row r="43" spans="1:4" ht="44.45" customHeight="1">
      <c r="A43" s="180" t="s">
        <v>132</v>
      </c>
      <c r="B43" s="180"/>
      <c r="C43" s="180"/>
      <c r="D43" s="85">
        <f>D44</f>
        <v>1</v>
      </c>
    </row>
    <row r="44" spans="1:4" ht="23.45" customHeight="1">
      <c r="A44" s="178" t="s">
        <v>92</v>
      </c>
      <c r="B44" s="179"/>
      <c r="C44" s="71" t="s">
        <v>65</v>
      </c>
      <c r="D44" s="72">
        <f>Replicabilidade!C3</f>
        <v>1</v>
      </c>
    </row>
    <row r="45" spans="1:4" ht="13.5" customHeight="1">
      <c r="A45" s="173" t="s">
        <v>133</v>
      </c>
      <c r="B45" s="173"/>
      <c r="C45" s="90">
        <v>1</v>
      </c>
    </row>
    <row r="46" spans="1:4" ht="13.5" customHeight="1">
      <c r="A46" s="173" t="s">
        <v>134</v>
      </c>
      <c r="B46" s="173"/>
      <c r="C46" s="90">
        <v>3</v>
      </c>
    </row>
    <row r="47" spans="1:4" ht="13.5" customHeight="1">
      <c r="A47" s="173" t="s">
        <v>135</v>
      </c>
      <c r="B47" s="173"/>
      <c r="C47" s="90">
        <v>5</v>
      </c>
    </row>
    <row r="49" spans="1:4" ht="44.45" customHeight="1">
      <c r="A49" s="180" t="s">
        <v>136</v>
      </c>
      <c r="B49" s="180"/>
      <c r="C49" s="180"/>
      <c r="D49" s="85">
        <f>AVERAGE(D50,D54)</f>
        <v>1</v>
      </c>
    </row>
    <row r="50" spans="1:4" ht="23.45" customHeight="1">
      <c r="A50" s="178" t="s">
        <v>97</v>
      </c>
      <c r="B50" s="179"/>
      <c r="C50" s="71" t="s">
        <v>65</v>
      </c>
      <c r="D50" s="72">
        <f>Sustentabilidade!C3</f>
        <v>1</v>
      </c>
    </row>
    <row r="51" spans="1:4" ht="13.5" customHeight="1">
      <c r="A51" s="173" t="s">
        <v>137</v>
      </c>
      <c r="B51" s="173"/>
      <c r="C51" s="90">
        <v>1</v>
      </c>
    </row>
    <row r="52" spans="1:4" ht="13.5" customHeight="1">
      <c r="A52" s="173" t="s">
        <v>138</v>
      </c>
      <c r="B52" s="173"/>
      <c r="C52" s="90">
        <v>3</v>
      </c>
    </row>
    <row r="53" spans="1:4" ht="13.5" customHeight="1">
      <c r="A53" s="173" t="s">
        <v>139</v>
      </c>
      <c r="B53" s="173"/>
      <c r="C53" s="90">
        <v>5</v>
      </c>
    </row>
    <row r="54" spans="1:4" ht="23.45" customHeight="1">
      <c r="A54" s="178" t="s">
        <v>99</v>
      </c>
      <c r="B54" s="179"/>
      <c r="C54" s="71" t="s">
        <v>65</v>
      </c>
      <c r="D54" s="72">
        <f>Sustentabilidade!C11</f>
        <v>1</v>
      </c>
    </row>
    <row r="55" spans="1:4" ht="13.5" customHeight="1">
      <c r="A55" s="173" t="s">
        <v>140</v>
      </c>
      <c r="B55" s="173"/>
      <c r="C55" s="90">
        <v>1</v>
      </c>
    </row>
    <row r="56" spans="1:4" ht="13.5" customHeight="1">
      <c r="A56" s="173" t="s">
        <v>141</v>
      </c>
      <c r="B56" s="173"/>
      <c r="C56" s="90">
        <v>3</v>
      </c>
    </row>
    <row r="57" spans="1:4" ht="13.5" customHeight="1">
      <c r="A57" s="173" t="s">
        <v>142</v>
      </c>
      <c r="B57" s="173"/>
      <c r="C57" s="90">
        <v>5</v>
      </c>
    </row>
  </sheetData>
  <mergeCells count="50">
    <mergeCell ref="A55:B55"/>
    <mergeCell ref="A56:B56"/>
    <mergeCell ref="A57:B57"/>
    <mergeCell ref="A3:C3"/>
    <mergeCell ref="A49:C49"/>
    <mergeCell ref="A50:B50"/>
    <mergeCell ref="A51:B51"/>
    <mergeCell ref="A52:B52"/>
    <mergeCell ref="A53:B53"/>
    <mergeCell ref="A54:B54"/>
    <mergeCell ref="A43:C43"/>
    <mergeCell ref="A44:B44"/>
    <mergeCell ref="A45:B45"/>
    <mergeCell ref="A46:B46"/>
    <mergeCell ref="A47:B47"/>
    <mergeCell ref="A20:B20"/>
    <mergeCell ref="A1:C1"/>
    <mergeCell ref="A38:B38"/>
    <mergeCell ref="A39:B39"/>
    <mergeCell ref="A40:B40"/>
    <mergeCell ref="A41:B41"/>
    <mergeCell ref="A37:C37"/>
    <mergeCell ref="A4:B4"/>
    <mergeCell ref="A5:B5"/>
    <mergeCell ref="A6:B6"/>
    <mergeCell ref="A7:B7"/>
    <mergeCell ref="A8:B8"/>
    <mergeCell ref="A10:C10"/>
    <mergeCell ref="A16:B16"/>
    <mergeCell ref="A17:B17"/>
    <mergeCell ref="A18:B18"/>
    <mergeCell ref="A19:B19"/>
    <mergeCell ref="D28:D29"/>
    <mergeCell ref="D30:D31"/>
    <mergeCell ref="D32:D33"/>
    <mergeCell ref="D34:D35"/>
    <mergeCell ref="A22:B22"/>
    <mergeCell ref="A24:B24"/>
    <mergeCell ref="A25:B25"/>
    <mergeCell ref="A26:B26"/>
    <mergeCell ref="A21:B21"/>
    <mergeCell ref="A28:A29"/>
    <mergeCell ref="A30:A31"/>
    <mergeCell ref="A32:A33"/>
    <mergeCell ref="A34:A35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60f6cb-e3c1-4f8f-9599-e36a8504d1ae" xsi:nil="true"/>
    <lcf76f155ced4ddcb4097134ff3c332f xmlns="95d17c8c-1da4-4cdb-8d40-e8e8abd0720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A9177EF52FBD4AADA08A95769E726F" ma:contentTypeVersion="12" ma:contentTypeDescription="Criar um novo documento." ma:contentTypeScope="" ma:versionID="9e18ec3af986152b8286b0db42625e88">
  <xsd:schema xmlns:xsd="http://www.w3.org/2001/XMLSchema" xmlns:xs="http://www.w3.org/2001/XMLSchema" xmlns:p="http://schemas.microsoft.com/office/2006/metadata/properties" xmlns:ns2="95d17c8c-1da4-4cdb-8d40-e8e8abd07209" xmlns:ns3="9260f6cb-e3c1-4f8f-9599-e36a8504d1ae" targetNamespace="http://schemas.microsoft.com/office/2006/metadata/properties" ma:root="true" ma:fieldsID="9763cdc6b4cf3b4ccc8fcadc179a27f6" ns2:_="" ns3:_="">
    <xsd:import namespace="95d17c8c-1da4-4cdb-8d40-e8e8abd07209"/>
    <xsd:import namespace="9260f6cb-e3c1-4f8f-9599-e36a8504d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7c8c-1da4-4cdb-8d40-e8e8abd07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7cd6e787-02e6-4ff6-b180-d7057b2b8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0f6cb-e3c1-4f8f-9599-e36a8504d1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6e86af-986d-441e-851f-8b2004a84302}" ma:internalName="TaxCatchAll" ma:showField="CatchAllData" ma:web="9260f6cb-e3c1-4f8f-9599-e36a8504d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30307D-7814-4FB1-B370-738646B63016}"/>
</file>

<file path=customXml/itemProps2.xml><?xml version="1.0" encoding="utf-8"?>
<ds:datastoreItem xmlns:ds="http://schemas.openxmlformats.org/officeDocument/2006/customXml" ds:itemID="{72EBE2AB-5306-4520-BFFD-71D6BC6FB373}"/>
</file>

<file path=customXml/itemProps3.xml><?xml version="1.0" encoding="utf-8"?>
<ds:datastoreItem xmlns:ds="http://schemas.openxmlformats.org/officeDocument/2006/customXml" ds:itemID="{0FE06855-F24B-4FD1-A080-7076A2889B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Pio</dc:creator>
  <cp:keywords/>
  <dc:description/>
  <cp:lastModifiedBy/>
  <cp:revision/>
  <dcterms:created xsi:type="dcterms:W3CDTF">2024-08-31T11:39:48Z</dcterms:created>
  <dcterms:modified xsi:type="dcterms:W3CDTF">2024-12-26T16:16:38Z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0x0101003BA9177EF52FBD4AADA08A95769E726F</vt:lpwstr>
  </property>
  <property fmtid="{D5CDD505-2E9C-101B-9397-08002B2CF9AE}" pid="3" name="MediaServiceImageTags">
    <vt:lpwstr/>
  </property>
</Properties>
</file>