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agovpt.sharepoint.com/sites/EAMM2-PRR-Avisos/Shared Documents/PRR - Avisos/AAC01_TI_PGU/"/>
    </mc:Choice>
  </mc:AlternateContent>
  <xr:revisionPtr revIDLastSave="0" documentId="8_{738A0258-DEFD-4F2D-AE81-E7EE76AD28E9}" xr6:coauthVersionLast="47" xr6:coauthVersionMax="47" xr10:uidLastSave="{00000000-0000-0000-0000-000000000000}"/>
  <bookViews>
    <workbookView xWindow="-120" yWindow="-120" windowWidth="19440" windowHeight="10440" firstSheet="1" activeTab="1" xr2:uid="{9AE16725-702F-4318-9793-7F6894CBA592}"/>
  </bookViews>
  <sheets>
    <sheet name="Caraterização Candidatura" sheetId="1" r:id="rId1"/>
    <sheet name="Caraterização de Verticais" sheetId="8" r:id="rId2"/>
    <sheet name="Caraterização Beneficiários" sheetId="2" r:id="rId3"/>
    <sheet name="Estrutura de Financiamento" sheetId="5" r:id="rId4"/>
    <sheet name="Mérito" sheetId="3" r:id="rId5"/>
    <sheet name="AUX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7" i="3" s="1"/>
  <c r="B5" i="3"/>
  <c r="H48" i="1"/>
  <c r="B8" i="3"/>
  <c r="B10" i="3"/>
  <c r="B4" i="3" s="1"/>
  <c r="F4" i="5"/>
  <c r="G4" i="5"/>
  <c r="B6" i="3" s="1"/>
  <c r="B9" i="3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H15" i="5"/>
  <c r="H14" i="5"/>
  <c r="H13" i="5"/>
  <c r="H12" i="5"/>
  <c r="H11" i="5"/>
  <c r="H10" i="5"/>
  <c r="H9" i="5"/>
  <c r="H8" i="5"/>
  <c r="J4" i="5" l="1"/>
  <c r="B3" i="3"/>
  <c r="H4" i="5"/>
  <c r="B2" i="3" l="1"/>
</calcChain>
</file>

<file path=xl/sharedStrings.xml><?xml version="1.0" encoding="utf-8"?>
<sst xmlns="http://schemas.openxmlformats.org/spreadsheetml/2006/main" count="269" uniqueCount="143">
  <si>
    <t>ANEXO I: FICHA DE CARATERIZAÇÃO DA CANDIDATURA</t>
  </si>
  <si>
    <t>Caraterização da Candidatura</t>
  </si>
  <si>
    <t>ENTIDADE INTERMUNICIPAL, GRUPO DE MUNICÍPIOS OU MUNICÍPIO</t>
  </si>
  <si>
    <t>TIPO DE BENEFICIÁRIO OU AGRUPAMENTO</t>
  </si>
  <si>
    <t>Entidades intermunicipais</t>
  </si>
  <si>
    <t>N.º TOTAL MUNICÍPIOS DA(S) ENTIDADE(S) INTERMUNICIPAL(IS)</t>
  </si>
  <si>
    <t>MUNICÍPIOS QUE VÃO BENEFICIAR DO FINANCIAMENTO (Detalhar no separador Caraterização Beneficiários)</t>
  </si>
  <si>
    <t>Descrição</t>
  </si>
  <si>
    <t xml:space="preserve"> COMPONENTES DA CANDIDATURA </t>
  </si>
  <si>
    <t>OBJETIVO</t>
  </si>
  <si>
    <t>VALOR DO FINANCIAMENTO (sem IVA)</t>
  </si>
  <si>
    <t>MUNICÍPIOS BENEFICIÁRIOS
[Ex. #1, #4, #6]</t>
  </si>
  <si>
    <t>PLATAFORMAS DE GESTÃO URBANA (despesas até junho de 2026)</t>
  </si>
  <si>
    <t>· (nova plataforma)</t>
  </si>
  <si>
    <t>· (plataforma a evoluir)</t>
  </si>
  <si>
    <t>PLATAFORMAS VERTICAIS (despesas até junho de 2026)</t>
  </si>
  <si>
    <t xml:space="preserve">V1 - </t>
  </si>
  <si>
    <t xml:space="preserve">V2 - </t>
  </si>
  <si>
    <t xml:space="preserve">V3 - </t>
  </si>
  <si>
    <t xml:space="preserve">V4 - </t>
  </si>
  <si>
    <t xml:space="preserve">V5 - </t>
  </si>
  <si>
    <t xml:space="preserve">V6 - </t>
  </si>
  <si>
    <t xml:space="preserve">V7 - </t>
  </si>
  <si>
    <t xml:space="preserve">V8 - </t>
  </si>
  <si>
    <t xml:space="preserve">V9 - </t>
  </si>
  <si>
    <t xml:space="preserve">V10 - </t>
  </si>
  <si>
    <t>OUTROS COMPONENTES (despesas até junho 2026)</t>
  </si>
  <si>
    <t>· Aquisição de serviços para a integração e/ou partilha de dados</t>
  </si>
  <si>
    <t>· Aquisição de serviços de manutenção evolutiva e corretiva</t>
  </si>
  <si>
    <t>· Aquisição de serviços de suporte aos utilizadores</t>
  </si>
  <si>
    <t>· Aquisição de hardware para instalação da PGU e/ou plataformas verticais on-premises</t>
  </si>
  <si>
    <t>· Aquisição de serviços de customização e analítica de dados</t>
  </si>
  <si>
    <t>· Aquisição de sensores</t>
  </si>
  <si>
    <t>· Aquisição de redes de comunicações para sensorização</t>
  </si>
  <si>
    <t>· Despesas com a promoção e divulgação da PGU e/ou novas funcionalidades</t>
  </si>
  <si>
    <t>TOTAL</t>
  </si>
  <si>
    <t>Informações Adicionais:</t>
  </si>
  <si>
    <t>ITENS A DESCREVER</t>
  </si>
  <si>
    <t>DESCRIÇÃO</t>
  </si>
  <si>
    <t>Quais os principais benefícios que serão conseguidos com esta candidatura?</t>
  </si>
  <si>
    <t>Que dados serão integrados na PGU?</t>
  </si>
  <si>
    <t>Que serviços de dados serão partilhados com AMA?</t>
  </si>
  <si>
    <t>Que riscos são mais relevantes para o sucesso da implementação desta candidatura?</t>
  </si>
  <si>
    <t>Perspetivas para a evolução futura 
(ex.: aumento do nº de municípios envolvidos; novas funcionalidades, partilha de dados em formatos abertos; analítica de dados)</t>
  </si>
  <si>
    <t xml:space="preserve">Outra informação relevante </t>
  </si>
  <si>
    <t>ANEXO I: CARATERIZAÇÃO DE VERTICAIS (NOVOS OU EXISTENTES)</t>
  </si>
  <si>
    <t>Nº DE VERTICAIS</t>
  </si>
  <si>
    <t>CONJUNTOS DE DADOS</t>
  </si>
  <si>
    <t>VERTICAIS</t>
  </si>
  <si>
    <t>ÁREA ENTI</t>
  </si>
  <si>
    <t>CONJUNTO DE DADOS</t>
  </si>
  <si>
    <t>VOLATILIDADE</t>
  </si>
  <si>
    <t>GRANULARIDADE TEMPORAL</t>
  </si>
  <si>
    <t>GRANULARIDADE ESPACIAL</t>
  </si>
  <si>
    <t>COBERTURA ESPACIAL</t>
  </si>
  <si>
    <t>&lt;SELECIONAR OPÇÃO&gt;</t>
  </si>
  <si>
    <t>#BF</t>
  </si>
  <si>
    <t xml:space="preserve">NIF </t>
  </si>
  <si>
    <t xml:space="preserve">Nome </t>
  </si>
  <si>
    <t>Despesas no projeto</t>
  </si>
  <si>
    <t>Baixa densidade</t>
  </si>
  <si>
    <t xml:space="preserve">Regiões Ultraperiféricas 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</si>
  <si>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</si>
  <si>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</si>
  <si>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</si>
  <si>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</si>
  <si>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</si>
  <si>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</si>
  <si>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</si>
  <si>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</si>
  <si>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</si>
  <si>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</si>
  <si>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</si>
  <si>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</si>
  <si>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</si>
  <si>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</si>
  <si>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</si>
  <si>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</si>
  <si>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</si>
  <si>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</si>
  <si>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</si>
  <si>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</si>
  <si>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</si>
  <si>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</si>
  <si>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</si>
  <si>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</si>
  <si>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</si>
  <si>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MAPA DE INVESTIMENTOS</t>
  </si>
  <si>
    <t>Limite de Financiamento</t>
  </si>
  <si>
    <t>Nº Inv</t>
  </si>
  <si>
    <t>Nº Doc</t>
  </si>
  <si>
    <t>Designação*</t>
  </si>
  <si>
    <t>Aquisição (aaaa-mm-dd)*</t>
  </si>
  <si>
    <t>Total Investimento (sem IVA)</t>
  </si>
  <si>
    <t>Total Apoio PRR</t>
  </si>
  <si>
    <t>Diferencial (não financiado)</t>
  </si>
  <si>
    <t>Tipologia das Despesas*</t>
  </si>
  <si>
    <t>Entidade Beneficiária (NIF)</t>
  </si>
  <si>
    <t>Ano</t>
  </si>
  <si>
    <t>Tipo de Beneneficiário</t>
  </si>
  <si>
    <t>AC - Avaliação da candidatura</t>
  </si>
  <si>
    <t>M - Índice de municípios beneficiários</t>
  </si>
  <si>
    <t>N - Percentagem dos municípios incluídos na candidatura em entidade intermunicipal</t>
  </si>
  <si>
    <t>I - Índice de Municípios de baixa densidade ou de regiões ultraperiféricas</t>
  </si>
  <si>
    <t>C – Índice relativo ao custo</t>
  </si>
  <si>
    <t>D - Índice de Verticais</t>
  </si>
  <si>
    <t>N.º Total Municípios da Entidade Intermunicipal</t>
  </si>
  <si>
    <t>a) i. Aquisição do software da PGU ou de licença vitalícia para a sua utilização;</t>
  </si>
  <si>
    <t>S</t>
  </si>
  <si>
    <t>Ambiente</t>
  </si>
  <si>
    <t>Estáticos</t>
  </si>
  <si>
    <t>Parcial</t>
  </si>
  <si>
    <t>Municípios ou Grupos de municípios</t>
  </si>
  <si>
    <t>a) ii. Aquisição de serviços em cloud para disponibilização de PGU como um serviço (SaaS);</t>
  </si>
  <si>
    <t>N</t>
  </si>
  <si>
    <t>Economia</t>
  </si>
  <si>
    <t>Dinâmicos</t>
  </si>
  <si>
    <t>Total</t>
  </si>
  <si>
    <t>b) i. Aquisição do software da plataforma vertical ou de licença vitalícia para a sua utilização;</t>
  </si>
  <si>
    <t>Governança</t>
  </si>
  <si>
    <t>b) ii. Aquisição de serviços em cloud para disponibilização da plataforma vertical como um serviço (SaaS);</t>
  </si>
  <si>
    <t>Mobilidade</t>
  </si>
  <si>
    <t>c) i. Atualizações, desde que não se destinem a substituir funcionalidades que tenham sido financiadas por outros fundos europeus;</t>
  </si>
  <si>
    <t>Qualidade de vida</t>
  </si>
  <si>
    <t>c) ii. Aquisição de novos módulos;</t>
  </si>
  <si>
    <t>Sociedade</t>
  </si>
  <si>
    <t xml:space="preserve">c) iii. Novas ferramentas ou melhoria das existentes desde que não se destinem a substituir funcionalidades que tenham sido financiadas por outros fundos europeus (ex. a capacidade de extração, partilha, gestão ou análise; de dados, bem como, a elaboração de relatórios e dashboards); </t>
  </si>
  <si>
    <t>c) iv. Alargamento da área territorial para disponibilização da PGU ou plataforma vertical a outros municípios da candidatura;</t>
  </si>
  <si>
    <t>d)      Novas integrações de dados, provenientes de sistemas conforme os exemplos indicados na tabela do ponto 2., e desenvolvimento de serviços para a sua partilha: aquisição de serviços para a integração e/ou partilha de dados de acordo com o Catálogo Nacional de Modelo de Dados a disponibilizar pela AMA;</t>
  </si>
  <si>
    <t>e)      Aquisição de serviços de manutenção evolutiva e corretiva dos sistemas a adquirir/atualizar no âmbito do presente Aviso;</t>
  </si>
  <si>
    <t>f)        Aquisição de serviços de suporte aos utilizadores;</t>
  </si>
  <si>
    <t>g)       Aquisição de hardware para instalação da PGU e/ou plataformas verticais on-premises;</t>
  </si>
  <si>
    <t>h)      Aquisição de serviços de customização e analítica de dados;</t>
  </si>
  <si>
    <t>i)        Aquisição de sensores para gestão territorial no âmbito dos domínios da ENTI, desde que integrados em verticais ou PGU;</t>
  </si>
  <si>
    <t>j)        Aquisição de redes de comunicações exclusivamente para transmissão de dados recolhidos por sensores;</t>
  </si>
  <si>
    <t>k)       Despesas com a promoção e divulgação da PGU e/ou novas funcionalidades, que não poderão representar mais de 5% das despesas elegíveis da operação.</t>
  </si>
  <si>
    <t>Nº Municípios de baixa densidade ou de regiões ultraperiféricas</t>
  </si>
  <si>
    <r>
      <t xml:space="preserve">N.º Municípios Beneficários 
</t>
    </r>
    <r>
      <rPr>
        <sz val="11"/>
        <color theme="3"/>
        <rFont val="Calibri"/>
        <family val="2"/>
        <scheme val="minor"/>
      </rPr>
      <t>para cálculo de M e LF)</t>
    </r>
  </si>
  <si>
    <t>Valor</t>
  </si>
  <si>
    <r>
      <t xml:space="preserve">N.º de verticais por beneficiário 
</t>
    </r>
    <r>
      <rPr>
        <sz val="11"/>
        <color theme="0"/>
        <rFont val="Calibri"/>
        <family val="2"/>
        <scheme val="minor"/>
      </rPr>
      <t>(novos ou existentes)</t>
    </r>
  </si>
  <si>
    <t>A preencher apenas para candidaturas Tipo Entidades Intermunicipais</t>
  </si>
  <si>
    <t>N.º médio de Verticais (máximo 10)</t>
  </si>
  <si>
    <t>* INCLUIR TODOS OS PARTICIPANTES DO PROJETO, INCLUINDO O BENEFICIÁRIO LÍDER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</si>
</sst>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"/>
    <numFmt numFmtId="165" formatCode="0.000"/>
    <numFmt numFmtId="166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hair">
        <color theme="3"/>
      </right>
      <top/>
      <bottom style="hair">
        <color theme="4" tint="-0.499984740745262"/>
      </bottom>
      <diagonal/>
    </border>
    <border>
      <left/>
      <right style="hair">
        <color theme="3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13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0" fillId="3" borderId="4" xfId="0" applyFill="1" applyBorder="1"/>
    <xf numFmtId="0" fontId="5" fillId="3" borderId="6" xfId="0" applyFont="1" applyFill="1" applyBorder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8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5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8" fillId="3" borderId="10" xfId="0" applyFont="1" applyFill="1" applyBorder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5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5" fillId="3" borderId="17" xfId="0" applyFont="1" applyFill="1" applyBorder="1"/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5" fillId="3" borderId="6" xfId="0" quotePrefix="1" applyFont="1" applyFill="1" applyBorder="1"/>
    <xf numFmtId="0" fontId="11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5" fillId="3" borderId="18" xfId="0" applyFont="1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2" fillId="6" borderId="21" xfId="0" applyFont="1" applyFill="1" applyBorder="1"/>
    <xf numFmtId="1" fontId="9" fillId="3" borderId="0" xfId="0" applyNumberFormat="1" applyFont="1" applyFill="1" applyAlignment="1" applyProtection="1">
      <alignment wrapText="1"/>
      <protection locked="0"/>
    </xf>
    <xf numFmtId="1" fontId="9" fillId="3" borderId="0" xfId="0" applyNumberFormat="1" applyFont="1" applyFill="1" applyProtection="1">
      <protection locked="0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" fontId="9" fillId="2" borderId="22" xfId="0" applyNumberFormat="1" applyFont="1" applyFill="1" applyBorder="1" applyAlignment="1" applyProtection="1">
      <alignment wrapText="1"/>
      <protection locked="0"/>
    </xf>
    <xf numFmtId="44" fontId="9" fillId="2" borderId="22" xfId="1" applyFont="1" applyFill="1" applyBorder="1" applyAlignment="1" applyProtection="1">
      <protection locked="0"/>
    </xf>
    <xf numFmtId="1" fontId="9" fillId="2" borderId="22" xfId="0" applyNumberFormat="1" applyFont="1" applyFill="1" applyBorder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44" fontId="9" fillId="3" borderId="0" xfId="1" applyFont="1" applyFill="1" applyBorder="1" applyAlignment="1" applyProtection="1">
      <protection locked="0"/>
    </xf>
    <xf numFmtId="1" fontId="9" fillId="2" borderId="22" xfId="0" applyNumberFormat="1" applyFont="1" applyFill="1" applyBorder="1" applyAlignment="1" applyProtection="1">
      <alignment horizontal="left" wrapText="1"/>
      <protection locked="0"/>
    </xf>
    <xf numFmtId="44" fontId="8" fillId="2" borderId="22" xfId="1" applyFont="1" applyFill="1" applyBorder="1" applyAlignment="1" applyProtection="1">
      <protection locked="0"/>
    </xf>
    <xf numFmtId="0" fontId="5" fillId="3" borderId="21" xfId="0" applyFont="1" applyFill="1" applyBorder="1"/>
    <xf numFmtId="0" fontId="4" fillId="2" borderId="0" xfId="0" applyFont="1" applyFill="1"/>
    <xf numFmtId="0" fontId="0" fillId="0" borderId="0" xfId="0" quotePrefix="1"/>
    <xf numFmtId="4" fontId="17" fillId="0" borderId="23" xfId="3" applyNumberFormat="1" applyFont="1" applyBorder="1" applyAlignment="1">
      <alignment horizontal="right" vertical="center" indent="1"/>
    </xf>
    <xf numFmtId="0" fontId="17" fillId="8" borderId="23" xfId="4" applyFont="1" applyFill="1" applyBorder="1" applyAlignment="1">
      <alignment horizontal="center" vertical="center" wrapText="1"/>
    </xf>
    <xf numFmtId="164" fontId="18" fillId="10" borderId="23" xfId="3" applyNumberFormat="1" applyFont="1" applyFill="1" applyBorder="1" applyAlignment="1">
      <alignment horizontal="center" vertical="center"/>
    </xf>
    <xf numFmtId="164" fontId="18" fillId="0" borderId="23" xfId="3" applyNumberFormat="1" applyFont="1" applyBorder="1" applyAlignment="1">
      <alignment horizontal="center" vertical="center"/>
    </xf>
    <xf numFmtId="0" fontId="18" fillId="0" borderId="23" xfId="3" applyFont="1" applyBorder="1" applyAlignment="1">
      <alignment vertical="center"/>
    </xf>
    <xf numFmtId="14" fontId="18" fillId="0" borderId="23" xfId="3" applyNumberFormat="1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" fontId="18" fillId="0" borderId="23" xfId="3" applyNumberFormat="1" applyFont="1" applyBorder="1" applyAlignment="1">
      <alignment horizontal="right" vertical="center" indent="1"/>
    </xf>
    <xf numFmtId="4" fontId="18" fillId="3" borderId="24" xfId="3" applyNumberFormat="1" applyFont="1" applyFill="1" applyBorder="1" applyAlignment="1">
      <alignment horizontal="right" vertical="center" indent="1"/>
    </xf>
    <xf numFmtId="0" fontId="18" fillId="0" borderId="24" xfId="5" applyFont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0" fontId="2" fillId="7" borderId="0" xfId="0" applyFont="1" applyFill="1" applyAlignment="1">
      <alignment vertical="top" wrapText="1"/>
    </xf>
    <xf numFmtId="0" fontId="2" fillId="7" borderId="0" xfId="0" applyFont="1" applyFill="1"/>
    <xf numFmtId="165" fontId="8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>
      <alignment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166" fontId="0" fillId="0" borderId="0" xfId="0" applyNumberFormat="1"/>
    <xf numFmtId="165" fontId="0" fillId="0" borderId="0" xfId="0" applyNumberFormat="1"/>
    <xf numFmtId="0" fontId="9" fillId="2" borderId="11" xfId="0" applyFont="1" applyFill="1" applyBorder="1" applyAlignment="1" applyProtection="1">
      <alignment vertical="top"/>
      <protection locked="0"/>
    </xf>
    <xf numFmtId="0" fontId="21" fillId="3" borderId="16" xfId="0" applyFont="1" applyFill="1" applyBorder="1"/>
    <xf numFmtId="4" fontId="18" fillId="0" borderId="29" xfId="3" applyNumberFormat="1" applyFont="1" applyBorder="1" applyAlignment="1">
      <alignment horizontal="right" vertical="center" indent="1"/>
    </xf>
    <xf numFmtId="4" fontId="18" fillId="3" borderId="29" xfId="3" applyNumberFormat="1" applyFont="1" applyFill="1" applyBorder="1" applyAlignment="1">
      <alignment horizontal="right" vertical="center" indent="1"/>
    </xf>
    <xf numFmtId="0" fontId="18" fillId="0" borderId="29" xfId="5" applyFont="1" applyBorder="1" applyAlignment="1" applyProtection="1">
      <alignment vertical="center"/>
      <protection locked="0"/>
    </xf>
    <xf numFmtId="0" fontId="0" fillId="3" borderId="31" xfId="0" applyFill="1" applyBorder="1"/>
    <xf numFmtId="0" fontId="4" fillId="3" borderId="0" xfId="0" applyFont="1" applyFill="1"/>
    <xf numFmtId="0" fontId="12" fillId="3" borderId="0" xfId="2" applyFill="1" applyBorder="1" applyAlignment="1">
      <alignment horizontal="center" vertical="center"/>
    </xf>
    <xf numFmtId="44" fontId="2" fillId="3" borderId="0" xfId="0" applyNumberFormat="1" applyFont="1" applyFill="1" applyAlignment="1">
      <alignment horizontal="center" vertical="center"/>
    </xf>
    <xf numFmtId="0" fontId="18" fillId="0" borderId="33" xfId="3" applyFont="1" applyBorder="1" applyAlignment="1">
      <alignment vertical="center"/>
    </xf>
    <xf numFmtId="0" fontId="22" fillId="2" borderId="0" xfId="0" applyFont="1" applyFill="1"/>
    <xf numFmtId="44" fontId="2" fillId="3" borderId="31" xfId="1" applyFont="1" applyFill="1" applyBorder="1" applyProtection="1">
      <protection hidden="1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1" fontId="9" fillId="2" borderId="11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1" xfId="0" applyNumberFormat="1" applyFont="1" applyFill="1" applyBorder="1" applyAlignment="1" applyProtection="1">
      <alignment horizontal="center"/>
      <protection locked="0"/>
    </xf>
    <xf numFmtId="1" fontId="9" fillId="2" borderId="12" xfId="0" applyNumberFormat="1" applyFont="1" applyFill="1" applyBorder="1" applyAlignment="1" applyProtection="1">
      <alignment horizontal="center"/>
      <protection locked="0"/>
    </xf>
    <xf numFmtId="1" fontId="9" fillId="2" borderId="28" xfId="0" applyNumberFormat="1" applyFont="1" applyFill="1" applyBorder="1" applyAlignment="1" applyProtection="1">
      <alignment horizontal="center"/>
      <protection locked="0"/>
    </xf>
    <xf numFmtId="1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 applyProtection="1">
      <alignment horizontal="center"/>
      <protection locked="0"/>
    </xf>
    <xf numFmtId="1" fontId="9" fillId="2" borderId="27" xfId="0" applyNumberFormat="1" applyFont="1" applyFill="1" applyBorder="1" applyAlignment="1" applyProtection="1">
      <alignment horizontal="center"/>
      <protection locked="0"/>
    </xf>
    <xf numFmtId="0" fontId="17" fillId="8" borderId="30" xfId="4" applyFont="1" applyFill="1" applyBorder="1" applyAlignment="1">
      <alignment horizontal="center" vertical="center" wrapText="1"/>
    </xf>
    <xf numFmtId="0" fontId="17" fillId="8" borderId="32" xfId="4" applyFont="1" applyFill="1" applyBorder="1" applyAlignment="1">
      <alignment horizontal="center" vertical="center" wrapText="1"/>
    </xf>
    <xf numFmtId="0" fontId="17" fillId="8" borderId="23" xfId="4" applyFont="1" applyFill="1" applyBorder="1" applyAlignment="1">
      <alignment horizontal="center" vertical="center" wrapText="1"/>
    </xf>
    <xf numFmtId="0" fontId="17" fillId="8" borderId="24" xfId="4" applyFont="1" applyFill="1" applyBorder="1" applyAlignment="1">
      <alignment horizontal="center" vertical="center"/>
    </xf>
    <xf numFmtId="0" fontId="17" fillId="8" borderId="26" xfId="4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 vertical="center" wrapText="1"/>
    </xf>
  </cellXfs>
  <cellStyles count="7">
    <cellStyle name="Hiperligação" xfId="2" builtinId="8"/>
    <cellStyle name="Moeda" xfId="1" builtinId="4"/>
    <cellStyle name="Normal" xfId="0" builtinId="0"/>
    <cellStyle name="Normal 10" xfId="5" xr:uid="{ED1ABB39-CE70-4B12-9E8D-CD8184E11BF5}"/>
    <cellStyle name="Normal 2" xfId="3" xr:uid="{49596AC9-70EB-4F59-9C57-B87624AD6A08}"/>
    <cellStyle name="Normal 21 2" xfId="6" xr:uid="{93949F23-2BF2-4B42-85C2-EF18848F3C82}"/>
    <cellStyle name="Normal_FACI-ModComA 2" xfId="4" xr:uid="{31CAF960-3486-4DDD-A9C5-5CDB58398B9E}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1249241</xdr:colOff>
      <xdr:row>0</xdr:row>
      <xdr:rowOff>410894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352B23-DEF5-4AB4-8F80-4EBC6AAF0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1706441" cy="357554"/>
        </a:xfrm>
        <a:prstGeom prst="rect">
          <a:avLst/>
        </a:prstGeom>
        <a:noFill/>
      </xdr:spPr>
    </xdr:pic>
    <xdr:clientData/>
  </xdr:twoCellAnchor>
  <xdr:oneCellAnchor>
    <xdr:from>
      <xdr:col>9</xdr:col>
      <xdr:colOff>714375</xdr:colOff>
      <xdr:row>0</xdr:row>
      <xdr:rowOff>124802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72375" y="124802"/>
          <a:ext cx="1309077" cy="4267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4</xdr:col>
      <xdr:colOff>22421</xdr:colOff>
      <xdr:row>0</xdr:row>
      <xdr:rowOff>557530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FE6F8D-12CA-428B-9A15-C4544858AD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2747841" cy="520700"/>
        </a:xfrm>
        <a:prstGeom prst="rect">
          <a:avLst/>
        </a:prstGeom>
        <a:noFill/>
      </xdr:spPr>
    </xdr:pic>
    <xdr:clientData/>
  </xdr:twoCellAnchor>
  <xdr:oneCellAnchor>
    <xdr:from>
      <xdr:col>15</xdr:col>
      <xdr:colOff>230555</xdr:colOff>
      <xdr:row>0</xdr:row>
      <xdr:rowOff>115277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4E9A2FDF-390F-4705-9ED2-8D7F1DC0C2C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20505" y="115277"/>
          <a:ext cx="1309077" cy="4267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180975</xdr:rowOff>
    </xdr:from>
    <xdr:to>
      <xdr:col>2</xdr:col>
      <xdr:colOff>1304926</xdr:colOff>
      <xdr:row>0</xdr:row>
      <xdr:rowOff>581025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0BFC16-0450-4E84-81A0-FD95485516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5"/>
          <a:ext cx="1685926" cy="400050"/>
        </a:xfrm>
        <a:prstGeom prst="rect">
          <a:avLst/>
        </a:prstGeom>
        <a:noFill/>
      </xdr:spPr>
    </xdr:pic>
    <xdr:clientData/>
  </xdr:twoCellAnchor>
  <xdr:oneCellAnchor>
    <xdr:from>
      <xdr:col>8</xdr:col>
      <xdr:colOff>2889250</xdr:colOff>
      <xdr:row>0</xdr:row>
      <xdr:rowOff>127000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75489F21-92A7-4E27-8F68-ACF7669DC98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05950" y="127000"/>
          <a:ext cx="1309077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dimension ref="A1:M69"/>
  <sheetViews>
    <sheetView topLeftCell="A31" zoomScaleNormal="100" workbookViewId="0">
      <selection activeCell="K10" sqref="K10"/>
    </sheetView>
  </sheetViews>
  <sheetFormatPr defaultColWidth="9.28515625" defaultRowHeight="15" x14ac:dyDescent="0.25"/>
  <cols>
    <col min="1" max="1" width="3" style="1" customWidth="1"/>
    <col min="2" max="2" width="3.7109375" style="1" customWidth="1"/>
    <col min="3" max="3" width="4.7109375" style="1" customWidth="1"/>
    <col min="4" max="4" width="32.42578125" style="1" customWidth="1"/>
    <col min="5" max="5" width="1.5703125" style="1" customWidth="1"/>
    <col min="6" max="6" width="39.28515625" style="1" customWidth="1"/>
    <col min="7" max="7" width="2.28515625" style="1" customWidth="1"/>
    <col min="8" max="8" width="13.42578125" style="1" customWidth="1"/>
    <col min="9" max="9" width="2.42578125" style="1" customWidth="1"/>
    <col min="10" max="10" width="16.28515625" style="1" customWidth="1"/>
    <col min="11" max="11" width="4" style="1" customWidth="1"/>
    <col min="12" max="12" width="6.42578125" style="1" customWidth="1"/>
    <col min="13" max="13" width="3.7109375" style="1" customWidth="1"/>
    <col min="14" max="16384" width="9.28515625" style="1"/>
  </cols>
  <sheetData>
    <row r="1" spans="1:13" ht="46.5" customHeight="1" x14ac:dyDescent="0.25"/>
    <row r="2" spans="1:1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13" ht="19.5" customHeight="1" x14ac:dyDescent="0.25">
      <c r="B3" s="6"/>
      <c r="C3" s="91" t="s">
        <v>0</v>
      </c>
      <c r="D3" s="92"/>
      <c r="E3" s="92"/>
      <c r="F3" s="92"/>
      <c r="G3" s="92"/>
      <c r="H3" s="92"/>
      <c r="I3" s="92"/>
      <c r="J3" s="92"/>
      <c r="K3" s="92"/>
      <c r="L3" s="92"/>
      <c r="M3" s="7"/>
    </row>
    <row r="4" spans="1:13" ht="19.5" customHeight="1" x14ac:dyDescent="0.25">
      <c r="B4" s="6"/>
      <c r="C4" s="8"/>
      <c r="D4" s="9"/>
      <c r="E4" s="9"/>
      <c r="F4" s="9"/>
      <c r="G4" s="9"/>
      <c r="H4" s="9"/>
      <c r="I4" s="9"/>
      <c r="J4" s="9"/>
      <c r="K4" s="9"/>
      <c r="L4" s="9"/>
      <c r="M4" s="7"/>
    </row>
    <row r="5" spans="1:13" ht="19.5" customHeight="1" x14ac:dyDescent="0.25">
      <c r="B5" s="6"/>
      <c r="C5" s="8"/>
      <c r="D5" s="93" t="s">
        <v>1</v>
      </c>
      <c r="E5" s="93"/>
      <c r="F5" s="93"/>
      <c r="G5" s="93"/>
      <c r="H5" s="93"/>
      <c r="I5" s="93"/>
      <c r="J5" s="93"/>
      <c r="K5" s="93"/>
      <c r="L5" s="9"/>
      <c r="M5" s="7"/>
    </row>
    <row r="6" spans="1:13" ht="12.75" customHeight="1" x14ac:dyDescent="0.25">
      <c r="B6" s="6"/>
      <c r="C6" s="10"/>
      <c r="D6" s="10"/>
      <c r="E6" s="10"/>
      <c r="F6" s="11"/>
      <c r="G6" s="11"/>
      <c r="H6" s="11"/>
      <c r="I6" s="11"/>
      <c r="J6" s="12"/>
      <c r="K6" s="11"/>
      <c r="L6" s="13"/>
      <c r="M6" s="7"/>
    </row>
    <row r="7" spans="1:13" ht="12.75" customHeight="1" x14ac:dyDescent="0.25">
      <c r="A7" s="14"/>
      <c r="B7" s="6"/>
      <c r="C7" s="15"/>
      <c r="D7" s="16"/>
      <c r="E7" s="16"/>
      <c r="F7" s="17"/>
      <c r="G7" s="17"/>
      <c r="H7" s="17"/>
      <c r="I7" s="17"/>
      <c r="J7" s="17"/>
      <c r="K7" s="17"/>
      <c r="L7" s="18"/>
      <c r="M7" s="7"/>
    </row>
    <row r="8" spans="1:13" ht="22.5" customHeight="1" x14ac:dyDescent="0.25">
      <c r="A8" s="19"/>
      <c r="B8" s="6"/>
      <c r="C8" s="20"/>
      <c r="D8" s="21" t="s">
        <v>2</v>
      </c>
      <c r="E8" s="21"/>
      <c r="F8" s="88"/>
      <c r="G8" s="89"/>
      <c r="H8" s="89"/>
      <c r="I8" s="89"/>
      <c r="J8" s="89"/>
      <c r="K8" s="90"/>
      <c r="L8" s="22"/>
      <c r="M8" s="7"/>
    </row>
    <row r="9" spans="1:13" ht="22.5" customHeight="1" x14ac:dyDescent="0.25">
      <c r="A9" s="19"/>
      <c r="B9" s="6"/>
      <c r="C9" s="20"/>
      <c r="D9" s="21"/>
      <c r="E9" s="21"/>
      <c r="F9" s="21"/>
      <c r="G9" s="21"/>
      <c r="H9" s="21"/>
      <c r="I9" s="21"/>
      <c r="J9" s="21"/>
      <c r="K9" s="21"/>
      <c r="L9" s="22"/>
      <c r="M9" s="7"/>
    </row>
    <row r="10" spans="1:13" ht="22.5" customHeight="1" x14ac:dyDescent="0.25">
      <c r="A10" s="19"/>
      <c r="B10" s="6"/>
      <c r="C10" s="20"/>
      <c r="D10" s="21" t="s">
        <v>3</v>
      </c>
      <c r="E10" s="21"/>
      <c r="F10" s="76" t="s">
        <v>4</v>
      </c>
      <c r="G10" s="20"/>
      <c r="H10" s="94" t="s">
        <v>5</v>
      </c>
      <c r="I10" s="94"/>
      <c r="J10" s="94"/>
      <c r="K10" s="68"/>
      <c r="L10" s="22"/>
      <c r="M10" s="7"/>
    </row>
    <row r="11" spans="1:13" x14ac:dyDescent="0.25">
      <c r="A11" s="19"/>
      <c r="B11" s="6"/>
      <c r="C11" s="23"/>
      <c r="D11" s="24"/>
      <c r="E11" s="24"/>
      <c r="F11" s="24"/>
      <c r="G11" s="24"/>
      <c r="H11" s="77" t="s">
        <v>140</v>
      </c>
      <c r="I11" s="24"/>
      <c r="J11" s="24"/>
      <c r="K11" s="24"/>
      <c r="L11" s="25"/>
      <c r="M11" s="7"/>
    </row>
    <row r="12" spans="1:13" ht="9" customHeight="1" x14ac:dyDescent="0.25">
      <c r="B12" s="6"/>
      <c r="C12" s="26"/>
      <c r="D12" s="26"/>
      <c r="E12" s="26"/>
      <c r="F12" s="26"/>
      <c r="G12" s="12"/>
      <c r="H12" s="12"/>
      <c r="I12" s="12"/>
      <c r="J12" s="12"/>
      <c r="K12" s="12"/>
      <c r="L12" s="13"/>
      <c r="M12" s="7"/>
    </row>
    <row r="13" spans="1:13" ht="12.75" customHeight="1" x14ac:dyDescent="0.25">
      <c r="B13" s="6"/>
      <c r="C13" s="10"/>
      <c r="D13" s="10"/>
      <c r="E13" s="10"/>
      <c r="F13" s="11"/>
      <c r="G13" s="11"/>
      <c r="H13" s="11"/>
      <c r="I13" s="11"/>
      <c r="J13" s="12"/>
      <c r="K13" s="11"/>
      <c r="L13" s="13"/>
      <c r="M13" s="7"/>
    </row>
    <row r="14" spans="1:13" ht="12.75" customHeight="1" x14ac:dyDescent="0.25">
      <c r="A14" s="14"/>
      <c r="B14" s="6"/>
      <c r="C14" s="15"/>
      <c r="D14" s="16"/>
      <c r="E14" s="16"/>
      <c r="F14" s="17"/>
      <c r="G14" s="17"/>
      <c r="H14" s="17"/>
      <c r="I14" s="17"/>
      <c r="J14" s="17"/>
      <c r="K14" s="17"/>
      <c r="L14" s="18"/>
      <c r="M14" s="7"/>
    </row>
    <row r="15" spans="1:13" ht="47.65" customHeight="1" x14ac:dyDescent="0.25">
      <c r="A15" s="19"/>
      <c r="B15" s="6"/>
      <c r="C15" s="20"/>
      <c r="D15" s="21" t="s">
        <v>6</v>
      </c>
      <c r="E15" s="21"/>
      <c r="F15" s="88"/>
      <c r="G15" s="89"/>
      <c r="H15" s="89"/>
      <c r="I15" s="89"/>
      <c r="J15" s="89"/>
      <c r="K15" s="90"/>
      <c r="L15" s="22"/>
      <c r="M15" s="7"/>
    </row>
    <row r="16" spans="1:13" ht="14.65" customHeight="1" x14ac:dyDescent="0.25">
      <c r="A16" s="19"/>
      <c r="B16" s="6"/>
      <c r="C16" s="23"/>
      <c r="D16" s="24"/>
      <c r="E16" s="24"/>
      <c r="F16" s="24"/>
      <c r="G16" s="24"/>
      <c r="H16" s="24"/>
      <c r="I16" s="24"/>
      <c r="J16" s="24"/>
      <c r="K16" s="24"/>
      <c r="L16" s="25"/>
      <c r="M16" s="7"/>
    </row>
    <row r="17" spans="2:13" ht="9" customHeight="1" x14ac:dyDescent="0.25">
      <c r="B17" s="6"/>
      <c r="C17" s="26"/>
      <c r="D17" s="26"/>
      <c r="E17" s="26"/>
      <c r="F17" s="26"/>
      <c r="G17" s="12"/>
      <c r="H17" s="12"/>
      <c r="I17" s="12"/>
      <c r="J17" s="12"/>
      <c r="K17" s="12"/>
      <c r="L17" s="13"/>
      <c r="M17" s="7"/>
    </row>
    <row r="18" spans="2:13" ht="9" customHeight="1" x14ac:dyDescent="0.25">
      <c r="B18" s="6"/>
      <c r="C18" s="26"/>
      <c r="D18" s="26"/>
      <c r="E18" s="26"/>
      <c r="F18" s="26"/>
      <c r="G18" s="12"/>
      <c r="H18" s="12"/>
      <c r="I18" s="12"/>
      <c r="J18" s="12"/>
      <c r="K18" s="12"/>
      <c r="L18" s="13"/>
      <c r="M18" s="7"/>
    </row>
    <row r="19" spans="2:13" x14ac:dyDescent="0.25">
      <c r="B19" s="6"/>
      <c r="C19" s="15"/>
      <c r="D19" s="16"/>
      <c r="E19" s="16"/>
      <c r="F19" s="17"/>
      <c r="G19" s="17"/>
      <c r="H19" s="17"/>
      <c r="I19" s="17"/>
      <c r="J19" s="17"/>
      <c r="K19" s="17"/>
      <c r="L19" s="18"/>
      <c r="M19" s="7"/>
    </row>
    <row r="20" spans="2:13" x14ac:dyDescent="0.25">
      <c r="B20" s="6"/>
      <c r="C20" s="20"/>
      <c r="D20" s="37" t="s">
        <v>7</v>
      </c>
      <c r="E20" s="27"/>
      <c r="F20" s="27"/>
      <c r="G20" s="27"/>
      <c r="H20" s="27"/>
      <c r="I20" s="27"/>
      <c r="J20" s="27"/>
      <c r="K20" s="27"/>
      <c r="L20" s="22"/>
      <c r="M20" s="28"/>
    </row>
    <row r="21" spans="2:13" ht="36" x14ac:dyDescent="0.25">
      <c r="B21" s="6"/>
      <c r="C21" s="20"/>
      <c r="D21" s="38" t="s">
        <v>8</v>
      </c>
      <c r="E21" s="38"/>
      <c r="F21" s="39" t="s">
        <v>9</v>
      </c>
      <c r="G21" s="38"/>
      <c r="H21" s="39" t="s">
        <v>10</v>
      </c>
      <c r="I21" s="38"/>
      <c r="J21" s="39" t="s">
        <v>11</v>
      </c>
      <c r="K21" s="38"/>
      <c r="L21" s="22"/>
      <c r="M21" s="7"/>
    </row>
    <row r="22" spans="2:13" x14ac:dyDescent="0.25">
      <c r="B22" s="6"/>
      <c r="C22" s="20"/>
      <c r="D22" s="95" t="s">
        <v>12</v>
      </c>
      <c r="E22" s="95"/>
      <c r="F22" s="95"/>
      <c r="G22" s="95"/>
      <c r="H22" s="95"/>
      <c r="I22" s="95"/>
      <c r="J22" s="95"/>
      <c r="K22" s="95"/>
      <c r="L22" s="22"/>
      <c r="M22" s="7"/>
    </row>
    <row r="23" spans="2:13" ht="14.65" customHeight="1" x14ac:dyDescent="0.25">
      <c r="B23" s="6"/>
      <c r="C23" s="20"/>
      <c r="D23" s="40" t="s">
        <v>13</v>
      </c>
      <c r="E23" s="35"/>
      <c r="F23" s="40"/>
      <c r="G23" s="27"/>
      <c r="H23" s="41">
        <v>0</v>
      </c>
      <c r="I23" s="36"/>
      <c r="J23" s="42"/>
      <c r="K23" s="36"/>
      <c r="L23" s="22"/>
      <c r="M23" s="7"/>
    </row>
    <row r="24" spans="2:13" ht="14.65" customHeight="1" x14ac:dyDescent="0.25">
      <c r="B24" s="6"/>
      <c r="C24" s="20"/>
      <c r="D24" s="40" t="s">
        <v>14</v>
      </c>
      <c r="E24" s="35"/>
      <c r="F24" s="40"/>
      <c r="G24" s="27"/>
      <c r="H24" s="41">
        <v>0</v>
      </c>
      <c r="I24" s="36"/>
      <c r="J24" s="42"/>
      <c r="K24" s="36"/>
      <c r="L24" s="22"/>
      <c r="M24" s="7"/>
    </row>
    <row r="25" spans="2:13" ht="12" customHeight="1" x14ac:dyDescent="0.25">
      <c r="B25" s="6"/>
      <c r="C25" s="20"/>
      <c r="D25" s="35"/>
      <c r="E25" s="35"/>
      <c r="F25" s="35"/>
      <c r="G25" s="27"/>
      <c r="H25" s="36"/>
      <c r="I25" s="36"/>
      <c r="J25" s="36"/>
      <c r="K25" s="36"/>
      <c r="L25" s="22"/>
      <c r="M25" s="7"/>
    </row>
    <row r="26" spans="2:13" ht="15" customHeight="1" x14ac:dyDescent="0.25">
      <c r="B26" s="6"/>
      <c r="C26" s="20"/>
      <c r="D26" s="95" t="s">
        <v>15</v>
      </c>
      <c r="E26" s="95"/>
      <c r="F26" s="95"/>
      <c r="G26" s="95"/>
      <c r="H26" s="95"/>
      <c r="I26" s="95"/>
      <c r="J26" s="95"/>
      <c r="K26" s="95"/>
      <c r="L26" s="22"/>
      <c r="M26" s="7"/>
    </row>
    <row r="27" spans="2:13" ht="14.65" customHeight="1" x14ac:dyDescent="0.25">
      <c r="B27" s="6"/>
      <c r="C27" s="20"/>
      <c r="D27" s="40" t="s">
        <v>16</v>
      </c>
      <c r="E27" s="35"/>
      <c r="F27" s="40"/>
      <c r="G27" s="27"/>
      <c r="H27" s="41">
        <v>0</v>
      </c>
      <c r="I27" s="36"/>
      <c r="J27" s="42"/>
      <c r="K27" s="36"/>
      <c r="L27" s="22"/>
      <c r="M27" s="7"/>
    </row>
    <row r="28" spans="2:13" ht="14.65" customHeight="1" x14ac:dyDescent="0.25">
      <c r="B28" s="6"/>
      <c r="C28" s="20"/>
      <c r="D28" s="40" t="s">
        <v>17</v>
      </c>
      <c r="E28" s="35"/>
      <c r="F28" s="40"/>
      <c r="G28" s="27"/>
      <c r="H28" s="41">
        <v>0</v>
      </c>
      <c r="I28" s="36"/>
      <c r="J28" s="42"/>
      <c r="K28" s="36"/>
      <c r="L28" s="22"/>
      <c r="M28" s="7"/>
    </row>
    <row r="29" spans="2:13" ht="14.65" customHeight="1" x14ac:dyDescent="0.25">
      <c r="B29" s="6"/>
      <c r="C29" s="20"/>
      <c r="D29" s="40" t="s">
        <v>18</v>
      </c>
      <c r="E29" s="35"/>
      <c r="F29" s="40"/>
      <c r="G29" s="27"/>
      <c r="H29" s="41">
        <v>0</v>
      </c>
      <c r="I29" s="36"/>
      <c r="J29" s="42"/>
      <c r="K29" s="36"/>
      <c r="L29" s="22"/>
      <c r="M29" s="7"/>
    </row>
    <row r="30" spans="2:13" ht="14.65" customHeight="1" x14ac:dyDescent="0.25">
      <c r="B30" s="6"/>
      <c r="C30" s="20"/>
      <c r="D30" s="40" t="s">
        <v>19</v>
      </c>
      <c r="E30" s="35"/>
      <c r="F30" s="40"/>
      <c r="G30" s="27"/>
      <c r="H30" s="41">
        <v>0</v>
      </c>
      <c r="I30" s="36"/>
      <c r="J30" s="42"/>
      <c r="K30" s="36"/>
      <c r="L30" s="22"/>
      <c r="M30" s="7"/>
    </row>
    <row r="31" spans="2:13" ht="14.65" customHeight="1" x14ac:dyDescent="0.25">
      <c r="B31" s="6"/>
      <c r="C31" s="20"/>
      <c r="D31" s="40" t="s">
        <v>20</v>
      </c>
      <c r="E31" s="35"/>
      <c r="F31" s="40"/>
      <c r="G31" s="27"/>
      <c r="H31" s="41">
        <v>0</v>
      </c>
      <c r="I31" s="36"/>
      <c r="J31" s="42"/>
      <c r="K31" s="36"/>
      <c r="L31" s="22"/>
      <c r="M31" s="7"/>
    </row>
    <row r="32" spans="2:13" ht="14.65" customHeight="1" x14ac:dyDescent="0.25">
      <c r="B32" s="6"/>
      <c r="C32" s="20"/>
      <c r="D32" s="40" t="s">
        <v>21</v>
      </c>
      <c r="E32" s="35"/>
      <c r="F32" s="40"/>
      <c r="G32" s="27"/>
      <c r="H32" s="41">
        <v>0</v>
      </c>
      <c r="I32" s="36"/>
      <c r="J32" s="42"/>
      <c r="K32" s="36"/>
      <c r="L32" s="22"/>
      <c r="M32" s="7"/>
    </row>
    <row r="33" spans="2:13" ht="14.65" customHeight="1" x14ac:dyDescent="0.25">
      <c r="B33" s="6"/>
      <c r="C33" s="20"/>
      <c r="D33" s="40" t="s">
        <v>22</v>
      </c>
      <c r="E33" s="35"/>
      <c r="F33" s="40"/>
      <c r="G33" s="27"/>
      <c r="H33" s="41">
        <v>0</v>
      </c>
      <c r="I33" s="36"/>
      <c r="J33" s="42"/>
      <c r="K33" s="36"/>
      <c r="L33" s="22"/>
      <c r="M33" s="7"/>
    </row>
    <row r="34" spans="2:13" ht="14.65" customHeight="1" x14ac:dyDescent="0.25">
      <c r="B34" s="6"/>
      <c r="C34" s="20"/>
      <c r="D34" s="40" t="s">
        <v>23</v>
      </c>
      <c r="E34" s="35"/>
      <c r="F34" s="40"/>
      <c r="G34" s="27"/>
      <c r="H34" s="41">
        <v>0</v>
      </c>
      <c r="I34" s="36"/>
      <c r="J34" s="42"/>
      <c r="K34" s="36"/>
      <c r="L34" s="22"/>
      <c r="M34" s="7"/>
    </row>
    <row r="35" spans="2:13" ht="14.65" customHeight="1" x14ac:dyDescent="0.25">
      <c r="B35" s="6"/>
      <c r="C35" s="20"/>
      <c r="D35" s="40" t="s">
        <v>24</v>
      </c>
      <c r="E35" s="35"/>
      <c r="F35" s="40"/>
      <c r="G35" s="27"/>
      <c r="H35" s="41">
        <v>0</v>
      </c>
      <c r="I35" s="36"/>
      <c r="J35" s="42"/>
      <c r="K35" s="36"/>
      <c r="L35" s="22"/>
      <c r="M35" s="7"/>
    </row>
    <row r="36" spans="2:13" ht="14.65" customHeight="1" x14ac:dyDescent="0.25">
      <c r="B36" s="6"/>
      <c r="C36" s="20"/>
      <c r="D36" s="40" t="s">
        <v>25</v>
      </c>
      <c r="E36" s="35"/>
      <c r="F36" s="40"/>
      <c r="G36" s="27"/>
      <c r="H36" s="41">
        <v>0</v>
      </c>
      <c r="I36" s="36"/>
      <c r="J36" s="42"/>
      <c r="K36" s="36"/>
      <c r="L36" s="22"/>
      <c r="M36" s="7"/>
    </row>
    <row r="37" spans="2:13" ht="14.65" customHeight="1" x14ac:dyDescent="0.25">
      <c r="B37" s="6"/>
      <c r="C37" s="20"/>
      <c r="D37" s="35"/>
      <c r="E37" s="35"/>
      <c r="F37" s="35"/>
      <c r="G37" s="27"/>
      <c r="H37" s="44"/>
      <c r="I37" s="36"/>
      <c r="J37" s="36"/>
      <c r="K37" s="36"/>
      <c r="L37" s="22"/>
      <c r="M37" s="7"/>
    </row>
    <row r="38" spans="2:13" ht="15" customHeight="1" x14ac:dyDescent="0.25">
      <c r="B38" s="6"/>
      <c r="C38" s="20"/>
      <c r="D38" s="95" t="s">
        <v>26</v>
      </c>
      <c r="E38" s="95"/>
      <c r="F38" s="95"/>
      <c r="G38" s="95"/>
      <c r="H38" s="95"/>
      <c r="I38" s="95"/>
      <c r="J38" s="95"/>
      <c r="K38" s="95"/>
      <c r="L38" s="22"/>
      <c r="M38" s="7"/>
    </row>
    <row r="39" spans="2:13" ht="26.65" customHeight="1" x14ac:dyDescent="0.25">
      <c r="B39" s="6"/>
      <c r="C39" s="20"/>
      <c r="D39" s="45" t="s">
        <v>27</v>
      </c>
      <c r="E39" s="35"/>
      <c r="F39" s="40"/>
      <c r="G39" s="27"/>
      <c r="H39" s="41">
        <v>0</v>
      </c>
      <c r="I39" s="36"/>
      <c r="J39" s="42"/>
      <c r="K39" s="36"/>
      <c r="L39" s="22"/>
      <c r="M39" s="7"/>
    </row>
    <row r="40" spans="2:13" ht="26.65" customHeight="1" x14ac:dyDescent="0.25">
      <c r="B40" s="6"/>
      <c r="C40" s="20"/>
      <c r="D40" s="45" t="s">
        <v>28</v>
      </c>
      <c r="E40" s="35"/>
      <c r="F40" s="40"/>
      <c r="G40" s="27"/>
      <c r="H40" s="41">
        <v>0</v>
      </c>
      <c r="I40" s="36"/>
      <c r="J40" s="42"/>
      <c r="K40" s="36"/>
      <c r="L40" s="22"/>
      <c r="M40" s="7"/>
    </row>
    <row r="41" spans="2:13" ht="26.65" customHeight="1" x14ac:dyDescent="0.25">
      <c r="B41" s="6"/>
      <c r="C41" s="20"/>
      <c r="D41" s="45" t="s">
        <v>29</v>
      </c>
      <c r="E41" s="35"/>
      <c r="F41" s="40"/>
      <c r="G41" s="27"/>
      <c r="H41" s="41">
        <v>0</v>
      </c>
      <c r="I41" s="36"/>
      <c r="J41" s="42"/>
      <c r="K41" s="36"/>
      <c r="L41" s="22"/>
      <c r="M41" s="7"/>
    </row>
    <row r="42" spans="2:13" ht="35.450000000000003" customHeight="1" x14ac:dyDescent="0.25">
      <c r="B42" s="6"/>
      <c r="C42" s="20"/>
      <c r="D42" s="40" t="s">
        <v>30</v>
      </c>
      <c r="E42" s="35"/>
      <c r="F42" s="40"/>
      <c r="G42" s="27"/>
      <c r="H42" s="41">
        <v>0</v>
      </c>
      <c r="I42" s="36"/>
      <c r="J42" s="42"/>
      <c r="K42" s="36"/>
      <c r="L42" s="22"/>
      <c r="M42" s="7"/>
    </row>
    <row r="43" spans="2:13" ht="26.65" customHeight="1" x14ac:dyDescent="0.25">
      <c r="B43" s="6"/>
      <c r="C43" s="20"/>
      <c r="D43" s="45" t="s">
        <v>31</v>
      </c>
      <c r="E43" s="35"/>
      <c r="F43" s="40"/>
      <c r="G43" s="27"/>
      <c r="H43" s="41">
        <v>0</v>
      </c>
      <c r="I43" s="36"/>
      <c r="J43" s="42"/>
      <c r="K43" s="36"/>
      <c r="L43" s="22"/>
      <c r="M43" s="7"/>
    </row>
    <row r="44" spans="2:13" ht="26.65" customHeight="1" x14ac:dyDescent="0.25">
      <c r="B44" s="6"/>
      <c r="C44" s="20"/>
      <c r="D44" s="45" t="s">
        <v>32</v>
      </c>
      <c r="E44" s="35"/>
      <c r="F44" s="40"/>
      <c r="G44" s="27"/>
      <c r="H44" s="41">
        <v>0</v>
      </c>
      <c r="I44" s="36"/>
      <c r="J44" s="42"/>
      <c r="K44" s="36"/>
      <c r="L44" s="22"/>
      <c r="M44" s="7"/>
    </row>
    <row r="45" spans="2:13" ht="26.65" customHeight="1" x14ac:dyDescent="0.25">
      <c r="B45" s="6"/>
      <c r="C45" s="20"/>
      <c r="D45" s="45" t="s">
        <v>33</v>
      </c>
      <c r="E45" s="35"/>
      <c r="F45" s="40"/>
      <c r="G45" s="27"/>
      <c r="H45" s="41">
        <v>0</v>
      </c>
      <c r="I45" s="36"/>
      <c r="J45" s="42"/>
      <c r="K45" s="36"/>
      <c r="L45" s="22"/>
      <c r="M45" s="7"/>
    </row>
    <row r="46" spans="2:13" ht="26.65" customHeight="1" x14ac:dyDescent="0.25">
      <c r="B46" s="6"/>
      <c r="C46" s="20"/>
      <c r="D46" s="45" t="s">
        <v>34</v>
      </c>
      <c r="E46" s="35"/>
      <c r="F46" s="40"/>
      <c r="G46" s="27"/>
      <c r="H46" s="41">
        <v>0</v>
      </c>
      <c r="I46" s="36"/>
      <c r="J46" s="42"/>
      <c r="K46" s="36"/>
      <c r="L46" s="22"/>
      <c r="M46" s="7"/>
    </row>
    <row r="47" spans="2:13" ht="14.65" customHeight="1" x14ac:dyDescent="0.25">
      <c r="B47" s="6"/>
      <c r="C47" s="20"/>
      <c r="D47" s="35"/>
      <c r="E47" s="35"/>
      <c r="F47" s="35"/>
      <c r="G47" s="27"/>
      <c r="H47" s="44"/>
      <c r="I47" s="36"/>
      <c r="J47" s="36"/>
      <c r="K47" s="36"/>
      <c r="L47" s="22"/>
      <c r="M47" s="7"/>
    </row>
    <row r="48" spans="2:13" ht="28.15" customHeight="1" x14ac:dyDescent="0.25">
      <c r="B48" s="6"/>
      <c r="C48" s="20"/>
      <c r="D48" s="43" t="s">
        <v>35</v>
      </c>
      <c r="E48" s="35"/>
      <c r="F48" s="35"/>
      <c r="G48" s="27"/>
      <c r="H48" s="46">
        <f>SUM(H39:H46,H27:H36,H23:H24)</f>
        <v>0</v>
      </c>
      <c r="I48" s="36"/>
      <c r="J48" s="36"/>
      <c r="K48" s="36"/>
      <c r="L48" s="22"/>
      <c r="M48" s="7"/>
    </row>
    <row r="49" spans="1:13" ht="29.1" customHeight="1" x14ac:dyDescent="0.25">
      <c r="B49" s="6"/>
      <c r="C49" s="23"/>
      <c r="D49" s="24"/>
      <c r="E49" s="24"/>
      <c r="F49" s="24"/>
      <c r="G49" s="24"/>
      <c r="H49" s="24"/>
      <c r="I49" s="24"/>
      <c r="J49" s="24"/>
      <c r="K49" s="24"/>
      <c r="L49" s="25"/>
      <c r="M49" s="7"/>
    </row>
    <row r="50" spans="1:13" ht="14.25" customHeight="1" x14ac:dyDescent="0.25">
      <c r="A50" s="19"/>
      <c r="B50" s="6"/>
      <c r="C50" s="10"/>
      <c r="D50" s="10"/>
      <c r="E50" s="10"/>
      <c r="F50" s="11"/>
      <c r="G50" s="11"/>
      <c r="H50" s="11"/>
      <c r="I50" s="11"/>
      <c r="J50" s="12"/>
      <c r="K50" s="11"/>
      <c r="L50" s="13"/>
      <c r="M50" s="7"/>
    </row>
    <row r="51" spans="1:13" ht="9" customHeight="1" x14ac:dyDescent="0.25">
      <c r="B51" s="6"/>
      <c r="C51" s="26"/>
      <c r="D51" s="26"/>
      <c r="E51" s="26"/>
      <c r="F51" s="26"/>
      <c r="G51" s="12"/>
      <c r="H51" s="12"/>
      <c r="I51" s="12"/>
      <c r="J51" s="12"/>
      <c r="K51" s="12"/>
      <c r="L51" s="13"/>
      <c r="M51" s="7"/>
    </row>
    <row r="52" spans="1:13" x14ac:dyDescent="0.25">
      <c r="B52" s="6"/>
      <c r="C52" s="15"/>
      <c r="D52" s="16"/>
      <c r="E52" s="16"/>
      <c r="F52" s="17"/>
      <c r="G52" s="17"/>
      <c r="H52" s="17"/>
      <c r="I52" s="17"/>
      <c r="J52" s="17"/>
      <c r="K52" s="17"/>
      <c r="L52" s="18"/>
      <c r="M52" s="7"/>
    </row>
    <row r="53" spans="1:13" x14ac:dyDescent="0.25">
      <c r="B53" s="6"/>
      <c r="C53" s="20"/>
      <c r="D53" s="37" t="s">
        <v>36</v>
      </c>
      <c r="E53" s="27"/>
      <c r="F53" s="27"/>
      <c r="G53" s="27"/>
      <c r="H53" s="27"/>
      <c r="I53" s="27"/>
      <c r="J53" s="27"/>
      <c r="K53" s="27"/>
      <c r="L53" s="22"/>
      <c r="M53" s="28"/>
    </row>
    <row r="54" spans="1:13" x14ac:dyDescent="0.25">
      <c r="B54" s="6"/>
      <c r="C54" s="20"/>
      <c r="D54" s="29" t="s">
        <v>37</v>
      </c>
      <c r="E54" s="27"/>
      <c r="F54" s="30"/>
      <c r="G54" s="27"/>
      <c r="H54" s="30" t="s">
        <v>38</v>
      </c>
      <c r="I54" s="27"/>
      <c r="J54" s="30"/>
      <c r="K54" s="27"/>
      <c r="L54" s="22"/>
      <c r="M54" s="7"/>
    </row>
    <row r="55" spans="1:13" ht="42.6" customHeight="1" x14ac:dyDescent="0.25">
      <c r="B55" s="6"/>
      <c r="C55" s="20"/>
      <c r="D55" s="96" t="s">
        <v>39</v>
      </c>
      <c r="E55" s="97"/>
      <c r="F55" s="98"/>
      <c r="G55" s="27"/>
      <c r="H55" s="99"/>
      <c r="I55" s="100"/>
      <c r="J55" s="100"/>
      <c r="K55" s="101"/>
      <c r="L55" s="22"/>
      <c r="M55" s="7"/>
    </row>
    <row r="56" spans="1:13" ht="42.6" customHeight="1" x14ac:dyDescent="0.25">
      <c r="B56" s="6"/>
      <c r="C56" s="20"/>
      <c r="D56" s="96" t="s">
        <v>40</v>
      </c>
      <c r="E56" s="97"/>
      <c r="F56" s="98"/>
      <c r="G56" s="27"/>
      <c r="H56" s="102"/>
      <c r="I56" s="103"/>
      <c r="J56" s="103"/>
      <c r="K56" s="104"/>
      <c r="L56" s="22"/>
      <c r="M56" s="7"/>
    </row>
    <row r="57" spans="1:13" ht="42.6" customHeight="1" x14ac:dyDescent="0.25">
      <c r="B57" s="6"/>
      <c r="C57" s="20"/>
      <c r="D57" s="96" t="s">
        <v>41</v>
      </c>
      <c r="E57" s="97"/>
      <c r="F57" s="98"/>
      <c r="G57" s="27"/>
      <c r="H57" s="102"/>
      <c r="I57" s="103"/>
      <c r="J57" s="103"/>
      <c r="K57" s="104"/>
      <c r="L57" s="22"/>
      <c r="M57" s="7"/>
    </row>
    <row r="58" spans="1:13" ht="42.6" customHeight="1" x14ac:dyDescent="0.25">
      <c r="B58" s="6"/>
      <c r="C58" s="20"/>
      <c r="D58" s="96" t="s">
        <v>42</v>
      </c>
      <c r="E58" s="97"/>
      <c r="F58" s="98"/>
      <c r="G58" s="27"/>
      <c r="H58" s="102"/>
      <c r="I58" s="103"/>
      <c r="J58" s="103"/>
      <c r="K58" s="104"/>
      <c r="L58" s="22"/>
      <c r="M58" s="7"/>
    </row>
    <row r="59" spans="1:13" ht="42.6" customHeight="1" x14ac:dyDescent="0.25">
      <c r="B59" s="6"/>
      <c r="C59" s="20"/>
      <c r="D59" s="96" t="s">
        <v>43</v>
      </c>
      <c r="E59" s="97"/>
      <c r="F59" s="98"/>
      <c r="G59" s="27"/>
      <c r="H59" s="102"/>
      <c r="I59" s="103"/>
      <c r="J59" s="103"/>
      <c r="K59" s="104"/>
      <c r="L59" s="22"/>
      <c r="M59" s="7"/>
    </row>
    <row r="60" spans="1:13" ht="42.6" customHeight="1" x14ac:dyDescent="0.25">
      <c r="B60" s="6"/>
      <c r="C60" s="20"/>
      <c r="D60" s="96" t="s">
        <v>44</v>
      </c>
      <c r="E60" s="97"/>
      <c r="F60" s="98"/>
      <c r="G60" s="27"/>
      <c r="H60" s="102"/>
      <c r="I60" s="103"/>
      <c r="J60" s="103"/>
      <c r="K60" s="104"/>
      <c r="L60" s="22"/>
      <c r="M60" s="7"/>
    </row>
    <row r="61" spans="1:13" ht="29.1" customHeight="1" x14ac:dyDescent="0.25">
      <c r="B61" s="6"/>
      <c r="C61" s="23"/>
      <c r="D61" s="24"/>
      <c r="E61" s="24"/>
      <c r="F61" s="24"/>
      <c r="G61" s="24"/>
      <c r="H61" s="24"/>
      <c r="I61" s="24"/>
      <c r="J61" s="24"/>
      <c r="K61" s="24"/>
      <c r="L61" s="25"/>
      <c r="M61" s="7"/>
    </row>
    <row r="62" spans="1:13" ht="14.25" customHeight="1" x14ac:dyDescent="0.25">
      <c r="A62" s="19"/>
      <c r="B62" s="6"/>
      <c r="C62" s="10"/>
      <c r="D62" s="10"/>
      <c r="E62" s="10"/>
      <c r="F62" s="11"/>
      <c r="G62" s="11"/>
      <c r="H62" s="11"/>
      <c r="I62" s="11"/>
      <c r="J62" s="12"/>
      <c r="K62" s="11"/>
      <c r="L62" s="13"/>
      <c r="M62" s="7"/>
    </row>
    <row r="63" spans="1:13" x14ac:dyDescent="0.25"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3"/>
    </row>
    <row r="64" spans="1:13" ht="130.15" customHeight="1" x14ac:dyDescent="0.25"/>
    <row r="65" ht="217.15" customHeight="1" x14ac:dyDescent="0.25"/>
    <row r="66" ht="144.6" customHeight="1" x14ac:dyDescent="0.25"/>
    <row r="67" ht="72" customHeight="1" x14ac:dyDescent="0.25"/>
    <row r="68" ht="144.6" customHeight="1" x14ac:dyDescent="0.25"/>
    <row r="69" ht="173.65" customHeight="1" x14ac:dyDescent="0.25"/>
  </sheetData>
  <mergeCells count="20">
    <mergeCell ref="D26:K26"/>
    <mergeCell ref="D22:K22"/>
    <mergeCell ref="D38:K38"/>
    <mergeCell ref="D60:F60"/>
    <mergeCell ref="D57:F57"/>
    <mergeCell ref="D58:F58"/>
    <mergeCell ref="D59:F59"/>
    <mergeCell ref="D55:F55"/>
    <mergeCell ref="D56:F56"/>
    <mergeCell ref="H55:K55"/>
    <mergeCell ref="H56:K56"/>
    <mergeCell ref="H57:K57"/>
    <mergeCell ref="H58:K58"/>
    <mergeCell ref="H59:K59"/>
    <mergeCell ref="H60:K60"/>
    <mergeCell ref="F15:K15"/>
    <mergeCell ref="C3:L3"/>
    <mergeCell ref="D5:K5"/>
    <mergeCell ref="F8:K8"/>
    <mergeCell ref="H10:J10"/>
  </mergeCells>
  <pageMargins left="0.7" right="0.7" top="0.75" bottom="0.75" header="0.3" footer="0.3"/>
  <pageSetup paperSize="9" orientation="portrait" horizont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185954-3A64-4BC3-A4E1-4D0C2991185A}">
          <x14:formula1>
            <xm:f>AUX!$A$2:$A$4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E83-5B9D-469A-A723-057EDC3430B8}">
  <dimension ref="A1:S32"/>
  <sheetViews>
    <sheetView tabSelected="1" workbookViewId="0">
      <selection activeCell="F25" sqref="F25"/>
    </sheetView>
  </sheetViews>
  <sheetFormatPr defaultRowHeight="15" customHeight="1" x14ac:dyDescent="0.25"/>
  <cols>
    <col min="1" max="1" width="3" style="1" customWidth="1"/>
    <col min="2" max="2" width="3.7109375" style="1" customWidth="1"/>
    <col min="3" max="3" width="4.7109375" style="1" customWidth="1"/>
    <col min="4" max="4" width="32.42578125" style="1" customWidth="1"/>
    <col min="5" max="5" width="1.5703125" style="1" customWidth="1"/>
    <col min="6" max="6" width="28" style="1" customWidth="1"/>
    <col min="7" max="7" width="1.5703125" style="1" customWidth="1"/>
    <col min="8" max="8" width="22" style="1" customWidth="1"/>
    <col min="9" max="9" width="1.28515625" style="1" customWidth="1"/>
    <col min="10" max="10" width="17.28515625" style="1" bestFit="1" customWidth="1"/>
    <col min="11" max="11" width="1.5703125" style="1" customWidth="1"/>
    <col min="12" max="12" width="16.28515625" style="1" customWidth="1"/>
    <col min="13" max="13" width="1.7109375" style="1" customWidth="1"/>
    <col min="14" max="14" width="16.28515625" style="1" customWidth="1"/>
    <col min="15" max="15" width="2.42578125" style="1" customWidth="1"/>
    <col min="16" max="16" width="17.28515625" style="1" customWidth="1"/>
    <col min="17" max="17" width="6.42578125" style="1" customWidth="1"/>
    <col min="18" max="18" width="3.7109375" style="1" customWidth="1"/>
    <col min="19" max="19" width="9.28515625" style="1"/>
  </cols>
  <sheetData>
    <row r="1" spans="1:18" ht="50.1" customHeight="1" x14ac:dyDescent="0.25"/>
    <row r="2" spans="1:18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5"/>
    </row>
    <row r="3" spans="1:18" ht="18.75" x14ac:dyDescent="0.25">
      <c r="B3" s="6"/>
      <c r="C3" s="91" t="s">
        <v>45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7"/>
    </row>
    <row r="4" spans="1:18" ht="18.75" x14ac:dyDescent="0.25">
      <c r="B4" s="6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7"/>
    </row>
    <row r="5" spans="1:18" ht="18.75" x14ac:dyDescent="0.25">
      <c r="B5" s="6"/>
      <c r="C5" s="8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"/>
      <c r="R5" s="7"/>
    </row>
    <row r="6" spans="1:18" x14ac:dyDescent="0.25">
      <c r="B6" s="6"/>
      <c r="C6" s="10"/>
      <c r="D6" s="10"/>
      <c r="E6" s="10"/>
      <c r="F6" s="10"/>
      <c r="G6" s="10"/>
      <c r="H6" s="11"/>
      <c r="I6" s="11"/>
      <c r="J6" s="11"/>
      <c r="K6" s="11"/>
      <c r="L6" s="12"/>
      <c r="M6" s="12"/>
      <c r="N6" s="12"/>
      <c r="O6" s="11"/>
      <c r="P6" s="12"/>
      <c r="Q6" s="13"/>
      <c r="R6" s="7"/>
    </row>
    <row r="7" spans="1:18" x14ac:dyDescent="0.25">
      <c r="A7" s="14"/>
      <c r="B7" s="6"/>
      <c r="C7" s="15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8"/>
      <c r="R7" s="7"/>
    </row>
    <row r="8" spans="1:18" ht="25.5" x14ac:dyDescent="0.25">
      <c r="A8" s="19"/>
      <c r="B8" s="6"/>
      <c r="C8" s="20"/>
      <c r="D8" s="21" t="s">
        <v>2</v>
      </c>
      <c r="E8" s="21"/>
      <c r="F8" s="21"/>
      <c r="G8" s="21"/>
      <c r="H8" s="88"/>
      <c r="I8" s="89"/>
      <c r="J8" s="89"/>
      <c r="K8" s="89"/>
      <c r="L8" s="89"/>
      <c r="M8" s="89"/>
      <c r="N8" s="89"/>
      <c r="O8" s="89"/>
      <c r="P8" s="90"/>
      <c r="Q8" s="22"/>
      <c r="R8" s="7"/>
    </row>
    <row r="9" spans="1:18" x14ac:dyDescent="0.25">
      <c r="A9" s="19"/>
      <c r="B9" s="6"/>
      <c r="C9" s="20"/>
      <c r="D9" s="21"/>
      <c r="E9" s="21"/>
      <c r="F9" s="21"/>
      <c r="G9" s="21"/>
      <c r="H9" s="17"/>
      <c r="I9" s="17"/>
      <c r="J9" s="17"/>
      <c r="K9" s="17"/>
      <c r="L9" s="17"/>
      <c r="M9" s="17"/>
      <c r="N9" s="17"/>
      <c r="O9" s="17"/>
      <c r="P9" s="17"/>
      <c r="Q9" s="22"/>
      <c r="R9" s="7"/>
    </row>
    <row r="10" spans="1:18" ht="21" x14ac:dyDescent="0.25">
      <c r="A10" s="19"/>
      <c r="B10" s="6"/>
      <c r="C10" s="20"/>
      <c r="D10" s="21" t="s">
        <v>46</v>
      </c>
      <c r="E10" s="26"/>
      <c r="F10" s="26"/>
      <c r="G10" s="26"/>
      <c r="H10" s="88"/>
      <c r="I10" s="89"/>
      <c r="J10" s="89"/>
      <c r="K10" s="89"/>
      <c r="L10" s="89"/>
      <c r="M10" s="89"/>
      <c r="N10" s="89"/>
      <c r="O10" s="89"/>
      <c r="P10" s="90"/>
      <c r="Q10" s="22"/>
      <c r="R10" s="7"/>
    </row>
    <row r="11" spans="1:18" x14ac:dyDescent="0.25">
      <c r="A11" s="19"/>
      <c r="B11" s="6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  <c r="R11" s="7"/>
    </row>
    <row r="12" spans="1:18" x14ac:dyDescent="0.25">
      <c r="A12" s="19"/>
      <c r="B12" s="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7"/>
    </row>
    <row r="13" spans="1:18" ht="21" x14ac:dyDescent="0.25">
      <c r="B13" s="6"/>
      <c r="C13" s="26"/>
      <c r="D13" s="26"/>
      <c r="E13" s="26"/>
      <c r="F13" s="26"/>
      <c r="G13" s="26"/>
      <c r="H13" s="26"/>
      <c r="I13" s="12"/>
      <c r="J13" s="12"/>
      <c r="K13" s="12"/>
      <c r="L13" s="12"/>
      <c r="M13" s="12"/>
      <c r="N13" s="12"/>
      <c r="O13" s="12"/>
      <c r="P13" s="12"/>
      <c r="Q13" s="13"/>
      <c r="R13" s="7"/>
    </row>
    <row r="14" spans="1:18" x14ac:dyDescent="0.25">
      <c r="B14" s="6"/>
      <c r="C14" s="15"/>
      <c r="D14" s="16"/>
      <c r="E14" s="16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7"/>
    </row>
    <row r="15" spans="1:18" x14ac:dyDescent="0.25">
      <c r="B15" s="6"/>
      <c r="C15" s="20"/>
      <c r="D15" s="21" t="s">
        <v>47</v>
      </c>
      <c r="E15" s="10"/>
      <c r="F15" s="10"/>
      <c r="G15" s="10"/>
      <c r="H15" s="38"/>
      <c r="I15" s="38"/>
      <c r="J15" s="38"/>
      <c r="K15" s="38"/>
      <c r="L15" s="38"/>
      <c r="M15" s="38"/>
      <c r="N15" s="38"/>
      <c r="O15" s="38"/>
      <c r="P15" s="38"/>
      <c r="Q15" s="22"/>
      <c r="R15" s="7"/>
    </row>
    <row r="16" spans="1:18" x14ac:dyDescent="0.25">
      <c r="B16" s="6"/>
      <c r="C16" s="20"/>
      <c r="D16" s="10"/>
      <c r="E16" s="10"/>
      <c r="F16" s="10"/>
      <c r="G16" s="10"/>
      <c r="H16" s="38"/>
      <c r="I16" s="38"/>
      <c r="J16" s="38"/>
      <c r="K16" s="38"/>
      <c r="L16" s="38"/>
      <c r="M16" s="38"/>
      <c r="N16" s="38"/>
      <c r="O16" s="38"/>
      <c r="P16" s="38"/>
      <c r="Q16" s="22"/>
      <c r="R16" s="7"/>
    </row>
    <row r="17" spans="1:18" ht="24" x14ac:dyDescent="0.25">
      <c r="B17" s="6"/>
      <c r="C17" s="20"/>
      <c r="D17" s="39" t="s">
        <v>48</v>
      </c>
      <c r="E17" s="38"/>
      <c r="F17" s="39" t="s">
        <v>49</v>
      </c>
      <c r="G17" s="38"/>
      <c r="H17" s="39" t="s">
        <v>50</v>
      </c>
      <c r="I17" s="38"/>
      <c r="J17" s="39" t="s">
        <v>51</v>
      </c>
      <c r="K17" s="38"/>
      <c r="L17" s="39" t="s">
        <v>52</v>
      </c>
      <c r="M17" s="38"/>
      <c r="N17" s="39" t="s">
        <v>53</v>
      </c>
      <c r="O17" s="38"/>
      <c r="P17" s="39" t="s">
        <v>54</v>
      </c>
      <c r="Q17" s="22"/>
      <c r="R17" s="7"/>
    </row>
    <row r="18" spans="1:18" x14ac:dyDescent="0.25">
      <c r="B18" s="6"/>
      <c r="C18" s="20"/>
      <c r="D18" s="40"/>
      <c r="E18" s="35"/>
      <c r="F18" s="40" t="s">
        <v>55</v>
      </c>
      <c r="G18" s="35"/>
      <c r="H18" s="40"/>
      <c r="I18" s="27"/>
      <c r="J18" s="41" t="s">
        <v>55</v>
      </c>
      <c r="K18" s="36"/>
      <c r="L18" s="42"/>
      <c r="M18" s="36"/>
      <c r="N18" s="42"/>
      <c r="O18" s="36"/>
      <c r="P18" s="42" t="s">
        <v>55</v>
      </c>
      <c r="Q18" s="22"/>
      <c r="R18" s="7"/>
    </row>
    <row r="19" spans="1:18" x14ac:dyDescent="0.25">
      <c r="B19" s="6"/>
      <c r="C19" s="20"/>
      <c r="D19" s="40"/>
      <c r="E19" s="35"/>
      <c r="F19" s="40" t="s">
        <v>55</v>
      </c>
      <c r="G19" s="35"/>
      <c r="H19" s="40"/>
      <c r="I19" s="27"/>
      <c r="J19" s="41"/>
      <c r="K19" s="36"/>
      <c r="L19" s="42"/>
      <c r="M19" s="36"/>
      <c r="N19" s="42"/>
      <c r="O19" s="36"/>
      <c r="P19" s="42"/>
      <c r="Q19" s="22"/>
      <c r="R19" s="7"/>
    </row>
    <row r="20" spans="1:18" x14ac:dyDescent="0.25">
      <c r="B20" s="6"/>
      <c r="C20" s="20"/>
      <c r="D20" s="40"/>
      <c r="E20" s="35"/>
      <c r="F20" s="40" t="s">
        <v>55</v>
      </c>
      <c r="G20" s="35"/>
      <c r="H20" s="40"/>
      <c r="I20" s="27"/>
      <c r="J20" s="41"/>
      <c r="K20" s="36"/>
      <c r="L20" s="42"/>
      <c r="M20" s="36"/>
      <c r="N20" s="42"/>
      <c r="O20" s="36"/>
      <c r="P20" s="42"/>
      <c r="Q20" s="22"/>
      <c r="R20" s="7"/>
    </row>
    <row r="21" spans="1:18" x14ac:dyDescent="0.25">
      <c r="B21" s="6"/>
      <c r="C21" s="20"/>
      <c r="D21" s="40"/>
      <c r="E21" s="35"/>
      <c r="F21" s="40" t="s">
        <v>55</v>
      </c>
      <c r="G21" s="35"/>
      <c r="H21" s="40"/>
      <c r="I21" s="27"/>
      <c r="J21" s="41"/>
      <c r="K21" s="36"/>
      <c r="L21" s="42"/>
      <c r="M21" s="36"/>
      <c r="N21" s="42"/>
      <c r="O21" s="36"/>
      <c r="P21" s="42"/>
      <c r="Q21" s="22"/>
      <c r="R21" s="7"/>
    </row>
    <row r="22" spans="1:18" x14ac:dyDescent="0.25">
      <c r="B22" s="6"/>
      <c r="C22" s="20"/>
      <c r="D22" s="40"/>
      <c r="E22" s="35"/>
      <c r="F22" s="40" t="s">
        <v>55</v>
      </c>
      <c r="G22" s="35"/>
      <c r="H22" s="40"/>
      <c r="I22" s="27"/>
      <c r="J22" s="41"/>
      <c r="K22" s="36"/>
      <c r="L22" s="42"/>
      <c r="M22" s="36"/>
      <c r="N22" s="42"/>
      <c r="O22" s="36"/>
      <c r="P22" s="42"/>
      <c r="Q22" s="22"/>
      <c r="R22" s="7"/>
    </row>
    <row r="23" spans="1:18" x14ac:dyDescent="0.25">
      <c r="B23" s="6"/>
      <c r="C23" s="20"/>
      <c r="D23" s="40"/>
      <c r="E23" s="35"/>
      <c r="F23" s="40" t="s">
        <v>55</v>
      </c>
      <c r="G23" s="35"/>
      <c r="H23" s="40"/>
      <c r="I23" s="27"/>
      <c r="J23" s="41"/>
      <c r="K23" s="36"/>
      <c r="L23" s="42"/>
      <c r="M23" s="36"/>
      <c r="N23" s="42"/>
      <c r="O23" s="36"/>
      <c r="P23" s="42"/>
      <c r="Q23" s="22"/>
      <c r="R23" s="7"/>
    </row>
    <row r="24" spans="1:18" x14ac:dyDescent="0.25">
      <c r="B24" s="6"/>
      <c r="C24" s="20"/>
      <c r="D24" s="40"/>
      <c r="E24" s="35"/>
      <c r="F24" s="40" t="s">
        <v>55</v>
      </c>
      <c r="G24" s="35"/>
      <c r="H24" s="40"/>
      <c r="I24" s="27"/>
      <c r="J24" s="41"/>
      <c r="K24" s="36"/>
      <c r="L24" s="42"/>
      <c r="M24" s="36"/>
      <c r="N24" s="42"/>
      <c r="O24" s="36"/>
      <c r="P24" s="42"/>
      <c r="Q24" s="22"/>
      <c r="R24" s="7"/>
    </row>
    <row r="25" spans="1:18" x14ac:dyDescent="0.25">
      <c r="B25" s="6"/>
      <c r="C25" s="20"/>
      <c r="D25" s="40"/>
      <c r="E25" s="35"/>
      <c r="F25" s="40" t="s">
        <v>55</v>
      </c>
      <c r="G25" s="35"/>
      <c r="H25" s="40"/>
      <c r="I25" s="27"/>
      <c r="J25" s="41"/>
      <c r="K25" s="36"/>
      <c r="L25" s="42"/>
      <c r="M25" s="36"/>
      <c r="N25" s="42"/>
      <c r="O25" s="36"/>
      <c r="P25" s="42"/>
      <c r="Q25" s="22"/>
      <c r="R25" s="7"/>
    </row>
    <row r="26" spans="1:18" x14ac:dyDescent="0.25">
      <c r="B26" s="6"/>
      <c r="C26" s="20"/>
      <c r="D26" s="40"/>
      <c r="E26" s="35"/>
      <c r="F26" s="40" t="s">
        <v>55</v>
      </c>
      <c r="G26" s="35"/>
      <c r="H26" s="40"/>
      <c r="I26" s="27"/>
      <c r="J26" s="41"/>
      <c r="K26" s="36"/>
      <c r="L26" s="42"/>
      <c r="M26" s="36"/>
      <c r="N26" s="42"/>
      <c r="O26" s="36"/>
      <c r="P26" s="42"/>
      <c r="Q26" s="22"/>
      <c r="R26" s="7"/>
    </row>
    <row r="27" spans="1:18" x14ac:dyDescent="0.25">
      <c r="B27" s="6"/>
      <c r="C27" s="20"/>
      <c r="D27" s="40"/>
      <c r="E27" s="35"/>
      <c r="F27" s="40" t="s">
        <v>55</v>
      </c>
      <c r="G27" s="35"/>
      <c r="H27" s="40"/>
      <c r="I27" s="27"/>
      <c r="J27" s="41"/>
      <c r="K27" s="36"/>
      <c r="L27" s="42"/>
      <c r="M27" s="36"/>
      <c r="N27" s="42"/>
      <c r="O27" s="36"/>
      <c r="P27" s="42"/>
      <c r="Q27" s="22"/>
      <c r="R27" s="7"/>
    </row>
    <row r="28" spans="1:18" x14ac:dyDescent="0.25">
      <c r="B28" s="6"/>
      <c r="C28" s="20"/>
      <c r="D28" s="40"/>
      <c r="E28" s="35"/>
      <c r="F28" s="40" t="s">
        <v>55</v>
      </c>
      <c r="G28" s="35"/>
      <c r="H28" s="40"/>
      <c r="I28" s="27"/>
      <c r="J28" s="41"/>
      <c r="K28" s="36"/>
      <c r="L28" s="42"/>
      <c r="M28" s="36"/>
      <c r="N28" s="42"/>
      <c r="O28" s="36"/>
      <c r="P28" s="42"/>
      <c r="Q28" s="22"/>
      <c r="R28" s="7"/>
    </row>
    <row r="29" spans="1:18" x14ac:dyDescent="0.25">
      <c r="B29" s="6"/>
      <c r="C29" s="20"/>
      <c r="D29" s="40"/>
      <c r="E29" s="35"/>
      <c r="F29" s="40" t="s">
        <v>55</v>
      </c>
      <c r="G29" s="35"/>
      <c r="H29" s="40"/>
      <c r="I29" s="27"/>
      <c r="J29" s="41"/>
      <c r="K29" s="36"/>
      <c r="L29" s="42"/>
      <c r="M29" s="36"/>
      <c r="N29" s="42"/>
      <c r="O29" s="36"/>
      <c r="P29" s="42"/>
      <c r="Q29" s="22"/>
      <c r="R29" s="7"/>
    </row>
    <row r="30" spans="1:18" s="1" customFormat="1" ht="29.1" customHeight="1" x14ac:dyDescent="0.25">
      <c r="B30" s="6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  <c r="R30" s="7"/>
    </row>
    <row r="31" spans="1:18" s="1" customFormat="1" ht="14.25" customHeight="1" x14ac:dyDescent="0.25">
      <c r="A31" s="19"/>
      <c r="B31" s="6"/>
      <c r="C31" s="10"/>
      <c r="D31" s="10"/>
      <c r="E31" s="10"/>
      <c r="F31" s="10"/>
      <c r="G31" s="10"/>
      <c r="H31" s="11"/>
      <c r="I31" s="11"/>
      <c r="J31" s="11"/>
      <c r="K31" s="11"/>
      <c r="L31" s="12"/>
      <c r="M31" s="12"/>
      <c r="N31" s="12"/>
      <c r="O31" s="11"/>
      <c r="P31" s="12"/>
      <c r="Q31" s="13"/>
      <c r="R31" s="7"/>
    </row>
    <row r="32" spans="1:18" x14ac:dyDescent="0.25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/>
    </row>
  </sheetData>
  <mergeCells count="4">
    <mergeCell ref="C3:Q3"/>
    <mergeCell ref="D5:P5"/>
    <mergeCell ref="H8:P8"/>
    <mergeCell ref="H10:P1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C04742-4A74-40A2-B416-1E2254C4DC2A}">
          <x14:formula1>
            <xm:f>AUX!$E$1:$E$3</xm:f>
          </x14:formula1>
          <xm:sqref>J18:J29</xm:sqref>
        </x14:dataValidation>
        <x14:dataValidation type="list" allowBlank="1" showInputMessage="1" showErrorMessage="1" xr:uid="{E9185971-9996-4E49-94E6-F1909D47BE8F}">
          <x14:formula1>
            <xm:f>AUX!$F$1:$F$3</xm:f>
          </x14:formula1>
          <xm:sqref>P18:P29</xm:sqref>
        </x14:dataValidation>
        <x14:dataValidation type="list" allowBlank="1" showInputMessage="1" showErrorMessage="1" xr:uid="{05AC409D-8753-4775-B5FB-791CF1692A18}">
          <x14:formula1>
            <xm:f>AUX!$D$1:$D$7</xm:f>
          </x14:formula1>
          <xm:sqref>F18:F29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9904-ACC0-4021-9F46-A3B9E2494FAB}">
  <dimension ref="A1:G28"/>
  <sheetViews>
    <sheetView zoomScale="90" zoomScaleNormal="90" workbookViewId="0">
      <selection activeCell="H1" sqref="H1"/>
    </sheetView>
  </sheetViews>
  <sheetFormatPr defaultColWidth="8.7109375" defaultRowHeight="15" customHeight="1" x14ac:dyDescent="0.25"/>
  <cols>
    <col min="1" max="1" width="3.7109375" style="48" customWidth="1"/>
    <col min="2" max="2" width="10.42578125" style="1" customWidth="1"/>
    <col min="3" max="3" width="16.7109375" style="1" customWidth="1"/>
    <col min="4" max="4" width="14.7109375" style="1" customWidth="1"/>
    <col min="5" max="6" width="21.28515625" style="1" bestFit="1" customWidth="1"/>
    <col min="7" max="7" width="33.42578125" style="1" bestFit="1" customWidth="1"/>
    <col min="8" max="16384" width="8.7109375" style="1"/>
  </cols>
  <sheetData>
    <row r="1" spans="1:7" s="72" customFormat="1" ht="46.5" customHeight="1" x14ac:dyDescent="0.25">
      <c r="A1" s="70" t="s">
        <v>56</v>
      </c>
      <c r="B1" s="70" t="s">
        <v>57</v>
      </c>
      <c r="C1" s="70" t="s">
        <v>58</v>
      </c>
      <c r="D1" s="71" t="s">
        <v>59</v>
      </c>
      <c r="E1" s="71" t="s">
        <v>60</v>
      </c>
      <c r="F1" s="71" t="s">
        <v>61</v>
      </c>
      <c r="G1" s="71" t="s">
        <v>139</v>
      </c>
    </row>
    <row r="2" spans="1:7" x14ac:dyDescent="0.25">
      <c r="A2" s="34" t="s">
        <v>62</v>
      </c>
      <c r="B2" s="47"/>
      <c r="C2" s="47"/>
      <c r="D2" s="47" t="s">
        <v>55</v>
      </c>
      <c r="E2" s="47" t="s">
        <v>55</v>
      </c>
      <c r="F2" s="47" t="s">
        <v>55</v>
      </c>
      <c r="G2" s="47"/>
    </row>
    <row r="3" spans="1:7" x14ac:dyDescent="0.25">
      <c r="A3" s="34" t="s">
        <v>63</v>
      </c>
      <c r="B3" s="47"/>
      <c r="C3" s="47"/>
      <c r="D3" s="47" t="s">
        <v>55</v>
      </c>
      <c r="E3" s="47" t="s">
        <v>55</v>
      </c>
      <c r="F3" s="47" t="s">
        <v>55</v>
      </c>
      <c r="G3" s="47"/>
    </row>
    <row r="4" spans="1:7" x14ac:dyDescent="0.25">
      <c r="A4" s="34" t="s">
        <v>64</v>
      </c>
      <c r="B4" s="47"/>
      <c r="C4" s="47"/>
      <c r="D4" s="47" t="s">
        <v>55</v>
      </c>
      <c r="E4" s="47" t="s">
        <v>55</v>
      </c>
      <c r="F4" s="47" t="s">
        <v>55</v>
      </c>
      <c r="G4" s="47"/>
    </row>
    <row r="5" spans="1:7" x14ac:dyDescent="0.25">
      <c r="A5" s="34" t="s">
        <v>65</v>
      </c>
      <c r="B5" s="47"/>
      <c r="C5" s="47"/>
      <c r="D5" s="47" t="s">
        <v>55</v>
      </c>
      <c r="E5" s="47" t="s">
        <v>55</v>
      </c>
      <c r="F5" s="47" t="s">
        <v>55</v>
      </c>
      <c r="G5" s="47"/>
    </row>
    <row r="6" spans="1:7" x14ac:dyDescent="0.25">
      <c r="A6" s="34" t="s">
        <v>66</v>
      </c>
      <c r="B6" s="47"/>
      <c r="C6" s="47"/>
      <c r="D6" s="47" t="s">
        <v>55</v>
      </c>
      <c r="E6" s="47" t="s">
        <v>55</v>
      </c>
      <c r="F6" s="47" t="s">
        <v>55</v>
      </c>
      <c r="G6" s="47"/>
    </row>
    <row r="7" spans="1:7" x14ac:dyDescent="0.25">
      <c r="A7" s="34" t="s">
        <v>67</v>
      </c>
      <c r="B7" s="47"/>
      <c r="C7" s="47"/>
      <c r="D7" s="47" t="s">
        <v>55</v>
      </c>
      <c r="E7" s="47" t="s">
        <v>55</v>
      </c>
      <c r="F7" s="47" t="s">
        <v>55</v>
      </c>
      <c r="G7" s="47"/>
    </row>
    <row r="8" spans="1:7" x14ac:dyDescent="0.25">
      <c r="A8" s="34" t="s">
        <v>68</v>
      </c>
      <c r="B8" s="47"/>
      <c r="C8" s="47"/>
      <c r="D8" s="47" t="s">
        <v>55</v>
      </c>
      <c r="E8" s="47" t="s">
        <v>55</v>
      </c>
      <c r="F8" s="47" t="s">
        <v>55</v>
      </c>
      <c r="G8" s="47"/>
    </row>
    <row r="9" spans="1:7" x14ac:dyDescent="0.25">
      <c r="A9" s="34" t="s">
        <v>69</v>
      </c>
      <c r="B9" s="47"/>
      <c r="C9" s="47"/>
      <c r="D9" s="47" t="s">
        <v>55</v>
      </c>
      <c r="E9" s="47" t="s">
        <v>55</v>
      </c>
      <c r="F9" s="47" t="s">
        <v>55</v>
      </c>
      <c r="G9" s="47"/>
    </row>
    <row r="10" spans="1:7" x14ac:dyDescent="0.25">
      <c r="A10" s="34" t="s">
        <v>70</v>
      </c>
      <c r="B10" s="47"/>
      <c r="C10" s="47"/>
      <c r="D10" s="47" t="s">
        <v>55</v>
      </c>
      <c r="E10" s="47" t="s">
        <v>55</v>
      </c>
      <c r="F10" s="47" t="s">
        <v>55</v>
      </c>
      <c r="G10" s="47"/>
    </row>
    <row r="11" spans="1:7" x14ac:dyDescent="0.25">
      <c r="A11" s="34" t="s">
        <v>71</v>
      </c>
      <c r="B11" s="47"/>
      <c r="C11" s="47"/>
      <c r="D11" s="47" t="s">
        <v>55</v>
      </c>
      <c r="E11" s="47" t="s">
        <v>55</v>
      </c>
      <c r="F11" s="47" t="s">
        <v>55</v>
      </c>
      <c r="G11" s="47"/>
    </row>
    <row r="12" spans="1:7" x14ac:dyDescent="0.25">
      <c r="A12" s="34" t="s">
        <v>72</v>
      </c>
      <c r="B12" s="47"/>
      <c r="C12" s="47"/>
      <c r="D12" s="47" t="s">
        <v>55</v>
      </c>
      <c r="E12" s="47" t="s">
        <v>55</v>
      </c>
      <c r="F12" s="47" t="s">
        <v>55</v>
      </c>
      <c r="G12" s="47"/>
    </row>
    <row r="13" spans="1:7" x14ac:dyDescent="0.25">
      <c r="A13" s="34" t="s">
        <v>73</v>
      </c>
      <c r="B13" s="47"/>
      <c r="C13" s="47"/>
      <c r="D13" s="47" t="s">
        <v>55</v>
      </c>
      <c r="E13" s="47" t="s">
        <v>55</v>
      </c>
      <c r="F13" s="47" t="s">
        <v>55</v>
      </c>
      <c r="G13" s="47"/>
    </row>
    <row r="14" spans="1:7" x14ac:dyDescent="0.25">
      <c r="A14" s="34" t="s">
        <v>74</v>
      </c>
      <c r="B14" s="47"/>
      <c r="C14" s="47"/>
      <c r="D14" s="47" t="s">
        <v>55</v>
      </c>
      <c r="E14" s="47" t="s">
        <v>55</v>
      </c>
      <c r="F14" s="47" t="s">
        <v>55</v>
      </c>
      <c r="G14" s="47"/>
    </row>
    <row r="15" spans="1:7" x14ac:dyDescent="0.25">
      <c r="A15" s="34" t="s">
        <v>75</v>
      </c>
      <c r="B15" s="47"/>
      <c r="C15" s="47"/>
      <c r="D15" s="47" t="s">
        <v>55</v>
      </c>
      <c r="E15" s="47" t="s">
        <v>55</v>
      </c>
      <c r="F15" s="47" t="s">
        <v>55</v>
      </c>
      <c r="G15" s="47"/>
    </row>
    <row r="16" spans="1:7" x14ac:dyDescent="0.25">
      <c r="A16" s="34" t="s">
        <v>76</v>
      </c>
      <c r="B16" s="47"/>
      <c r="C16" s="47"/>
      <c r="D16" s="47" t="s">
        <v>55</v>
      </c>
      <c r="E16" s="47" t="s">
        <v>55</v>
      </c>
      <c r="F16" s="47" t="s">
        <v>55</v>
      </c>
      <c r="G16" s="47"/>
    </row>
    <row r="17" spans="1:7" x14ac:dyDescent="0.25">
      <c r="A17" s="34" t="s">
        <v>77</v>
      </c>
      <c r="B17" s="47"/>
      <c r="C17" s="47"/>
      <c r="D17" s="47" t="s">
        <v>55</v>
      </c>
      <c r="E17" s="47" t="s">
        <v>55</v>
      </c>
      <c r="F17" s="47" t="s">
        <v>55</v>
      </c>
      <c r="G17" s="47"/>
    </row>
    <row r="18" spans="1:7" x14ac:dyDescent="0.25">
      <c r="A18" s="34" t="s">
        <v>78</v>
      </c>
      <c r="B18" s="47"/>
      <c r="C18" s="47"/>
      <c r="D18" s="47" t="s">
        <v>55</v>
      </c>
      <c r="E18" s="47" t="s">
        <v>55</v>
      </c>
      <c r="F18" s="47" t="s">
        <v>55</v>
      </c>
      <c r="G18" s="47"/>
    </row>
    <row r="19" spans="1:7" x14ac:dyDescent="0.25">
      <c r="A19" s="34" t="s">
        <v>79</v>
      </c>
      <c r="B19" s="47"/>
      <c r="C19" s="47"/>
      <c r="D19" s="47" t="s">
        <v>55</v>
      </c>
      <c r="E19" s="47" t="s">
        <v>55</v>
      </c>
      <c r="F19" s="47" t="s">
        <v>55</v>
      </c>
      <c r="G19" s="47"/>
    </row>
    <row r="20" spans="1:7" x14ac:dyDescent="0.25">
      <c r="A20" s="34" t="s">
        <v>80</v>
      </c>
      <c r="B20" s="47"/>
      <c r="C20" s="47"/>
      <c r="D20" s="47" t="s">
        <v>55</v>
      </c>
      <c r="E20" s="47" t="s">
        <v>55</v>
      </c>
      <c r="F20" s="47" t="s">
        <v>55</v>
      </c>
      <c r="G20" s="47"/>
    </row>
    <row r="21" spans="1:7" x14ac:dyDescent="0.25">
      <c r="A21" s="34" t="s">
        <v>81</v>
      </c>
      <c r="B21" s="47"/>
      <c r="C21" s="47"/>
      <c r="D21" s="47" t="s">
        <v>55</v>
      </c>
      <c r="E21" s="47" t="s">
        <v>55</v>
      </c>
      <c r="F21" s="47" t="s">
        <v>55</v>
      </c>
      <c r="G21" s="47"/>
    </row>
    <row r="22" spans="1:7" x14ac:dyDescent="0.25">
      <c r="A22" s="34" t="s">
        <v>82</v>
      </c>
      <c r="B22" s="47"/>
      <c r="C22" s="47"/>
      <c r="D22" s="47" t="s">
        <v>55</v>
      </c>
      <c r="E22" s="47" t="s">
        <v>55</v>
      </c>
      <c r="F22" s="47" t="s">
        <v>55</v>
      </c>
      <c r="G22" s="47"/>
    </row>
    <row r="23" spans="1:7" x14ac:dyDescent="0.25">
      <c r="A23" s="34" t="s">
        <v>83</v>
      </c>
      <c r="B23" s="47"/>
      <c r="C23" s="47"/>
      <c r="D23" s="47" t="s">
        <v>55</v>
      </c>
      <c r="E23" s="47" t="s">
        <v>55</v>
      </c>
      <c r="F23" s="47" t="s">
        <v>55</v>
      </c>
      <c r="G23" s="47"/>
    </row>
    <row r="24" spans="1:7" x14ac:dyDescent="0.25">
      <c r="A24" s="34" t="s">
        <v>84</v>
      </c>
      <c r="B24" s="47"/>
      <c r="C24" s="47"/>
      <c r="D24" s="47" t="s">
        <v>55</v>
      </c>
      <c r="E24" s="47" t="s">
        <v>55</v>
      </c>
      <c r="F24" s="47" t="s">
        <v>55</v>
      </c>
      <c r="G24" s="47"/>
    </row>
    <row r="25" spans="1:7" x14ac:dyDescent="0.25">
      <c r="A25" s="34" t="s">
        <v>85</v>
      </c>
      <c r="B25" s="47"/>
      <c r="C25" s="47"/>
      <c r="D25" s="47" t="s">
        <v>55</v>
      </c>
      <c r="E25" s="47" t="s">
        <v>55</v>
      </c>
      <c r="F25" s="47" t="s">
        <v>55</v>
      </c>
      <c r="G25" s="47"/>
    </row>
    <row r="26" spans="1:7" x14ac:dyDescent="0.25">
      <c r="A26" s="34" t="s">
        <v>86</v>
      </c>
      <c r="B26" s="47"/>
      <c r="C26" s="47"/>
      <c r="D26" s="47" t="s">
        <v>55</v>
      </c>
      <c r="E26" s="47" t="s">
        <v>55</v>
      </c>
      <c r="F26" s="47" t="s">
        <v>55</v>
      </c>
      <c r="G26" s="47"/>
    </row>
    <row r="28" spans="1:7" ht="15" customHeight="1" x14ac:dyDescent="0.25">
      <c r="C28" s="86" t="s">
        <v>142</v>
      </c>
    </row>
  </sheetData>
  <phoneticPr fontId="1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0DF2EA-8B3C-4146-8F34-85AF52DD859B}">
          <x14:formula1>
            <xm:f>AUX!$C$1:$C$3</xm:f>
          </x14:formula1>
          <xm:sqref>D2:F26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9D78-0536-4459-BF7A-BA388F60C136}">
  <sheetPr>
    <tabColor theme="0"/>
  </sheetPr>
  <dimension ref="A1:J37"/>
  <sheetViews>
    <sheetView zoomScaleNormal="100" workbookViewId="0">
      <selection activeCell="M3" sqref="M3"/>
    </sheetView>
  </sheetViews>
  <sheetFormatPr defaultColWidth="9.28515625" defaultRowHeight="15" x14ac:dyDescent="0.25"/>
  <cols>
    <col min="1" max="1" width="7.7109375" style="12" customWidth="1"/>
    <col min="2" max="2" width="5.42578125" style="12" hidden="1" customWidth="1"/>
    <col min="3" max="3" width="33.7109375" style="12" customWidth="1"/>
    <col min="4" max="4" width="9.28515625" style="12" customWidth="1"/>
    <col min="5" max="5" width="9.28515625" style="12" hidden="1" customWidth="1"/>
    <col min="6" max="6" width="15.28515625" style="12" customWidth="1"/>
    <col min="7" max="7" width="14.7109375" style="12" customWidth="1"/>
    <col min="8" max="8" width="14" style="12" customWidth="1"/>
    <col min="9" max="9" width="47.28515625" style="12" customWidth="1"/>
    <col min="10" max="10" width="15.140625" style="12" customWidth="1"/>
    <col min="11" max="16384" width="9.28515625" style="12"/>
  </cols>
  <sheetData>
    <row r="1" spans="1:10" ht="58.15" customHeight="1" x14ac:dyDescent="0.25"/>
    <row r="2" spans="1:10" ht="44.25" customHeight="1" x14ac:dyDescent="0.25">
      <c r="A2" s="110" t="s">
        <v>87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0" ht="6.75" customHeight="1" x14ac:dyDescent="0.25">
      <c r="J3" s="81"/>
    </row>
    <row r="4" spans="1:10" ht="21.75" customHeight="1" x14ac:dyDescent="0.25">
      <c r="A4" s="82"/>
      <c r="C4" s="83"/>
      <c r="F4" s="50">
        <f>SUM(F8:F37)</f>
        <v>0</v>
      </c>
      <c r="G4" s="50">
        <f>SUM(G8:G37)</f>
        <v>0</v>
      </c>
      <c r="H4" s="50">
        <f>SUM(H8:H38)</f>
        <v>0</v>
      </c>
      <c r="I4" s="84" t="s">
        <v>88</v>
      </c>
      <c r="J4" s="87">
        <f>IF(Mérito!B10*Mérito!B11&lt;=1,250000,IF(Mérito!B10*Mérito!B11&lt;=25,16000*(Mérito!B10*Mérito!B11)+250000,IF(Mérito!B10*Mérito!B11&lt;=50,7000*(Mérito!B10*Mérito!B11)+650000,IF(Mérito!B10*Mérito!B11&lt;=50,7000*(Mérito!B10*Mérito!B11)+650000,IF(Mérito!B10*Mérito!B11&lt;=50,7000*(Mérito!B10*Mérito!B11)+650000,IF(Mérito!B10*Mérito!B11&lt;=50,7000*(Mérito!B10*Mérito!B11)+650000,IF(Mérito!B10*Mérito!B11&lt;=75,10000/3*(Mérito!B10*Mérito!B11)+1000000,IF(Mérito!B10*Mérito!B11&lt;=100,2500*(Mérito!B10*Mérito!B11)+1250000,IF(Mérito!B10*Mérito!B11&lt;=125,1600*(Mérito!B10*Mérito!B11)+1500000,IF(Mérito!B10*Mérito!B11&lt;=150,2000/3*(Mérito!B10*Mérito!B11)+1700000,IF(Mérito!B10*Mérito!B11&lt;=175,3000/7*(Mérito!B10*Mérito!B11)+1800000,IF(Mérito!B10*Mérito!B11&lt;=200,250*(Mérito!B10*Mérito!B11)+1875000,IF(Mérito!B10*Mérito!B11&lt;=225,200*(Mérito!B10*Mérito!B11)+1925000,IF(Mérito!B10*Mérito!B11&lt;250,120*(Mérito!B10*Mérito!B11)+1970000,2000000))))))))))))))</f>
        <v>250000</v>
      </c>
    </row>
    <row r="5" spans="1:10" ht="6.75" customHeight="1" x14ac:dyDescent="0.25">
      <c r="A5" s="82"/>
      <c r="J5" s="81"/>
    </row>
    <row r="6" spans="1:10" ht="15" customHeight="1" x14ac:dyDescent="0.25">
      <c r="A6" s="107" t="s">
        <v>89</v>
      </c>
      <c r="B6" s="112" t="s">
        <v>90</v>
      </c>
      <c r="C6" s="107" t="s">
        <v>91</v>
      </c>
      <c r="D6" s="107" t="s">
        <v>92</v>
      </c>
      <c r="E6" s="51"/>
      <c r="F6" s="107" t="s">
        <v>93</v>
      </c>
      <c r="G6" s="107" t="s">
        <v>94</v>
      </c>
      <c r="H6" s="107" t="s">
        <v>95</v>
      </c>
      <c r="I6" s="108" t="s">
        <v>96</v>
      </c>
      <c r="J6" s="105" t="s">
        <v>97</v>
      </c>
    </row>
    <row r="7" spans="1:10" ht="15.75" customHeight="1" x14ac:dyDescent="0.25">
      <c r="A7" s="107"/>
      <c r="B7" s="112"/>
      <c r="C7" s="107"/>
      <c r="D7" s="107"/>
      <c r="E7" s="51" t="s">
        <v>98</v>
      </c>
      <c r="F7" s="107"/>
      <c r="G7" s="107"/>
      <c r="H7" s="107"/>
      <c r="I7" s="109"/>
      <c r="J7" s="106"/>
    </row>
    <row r="8" spans="1:10" ht="15.75" customHeight="1" x14ac:dyDescent="0.25">
      <c r="A8" s="52">
        <v>1</v>
      </c>
      <c r="B8" s="53">
        <v>1</v>
      </c>
      <c r="C8" s="54"/>
      <c r="D8" s="55"/>
      <c r="E8" s="56"/>
      <c r="F8" s="57"/>
      <c r="G8" s="57"/>
      <c r="H8" s="58">
        <f t="shared" ref="H8:H37" si="0">G8-F8</f>
        <v>0</v>
      </c>
      <c r="I8" s="59" t="s">
        <v>55</v>
      </c>
      <c r="J8" s="85"/>
    </row>
    <row r="9" spans="1:10" ht="15" customHeight="1" x14ac:dyDescent="0.25">
      <c r="A9" s="52">
        <v>2</v>
      </c>
      <c r="B9" s="53">
        <v>2</v>
      </c>
      <c r="C9" s="54"/>
      <c r="D9" s="55"/>
      <c r="E9" s="56"/>
      <c r="F9" s="57"/>
      <c r="G9" s="57"/>
      <c r="H9" s="58">
        <f t="shared" si="0"/>
        <v>0</v>
      </c>
      <c r="I9" s="59" t="s">
        <v>55</v>
      </c>
      <c r="J9" s="85"/>
    </row>
    <row r="10" spans="1:10" ht="15" customHeight="1" x14ac:dyDescent="0.25">
      <c r="A10" s="52">
        <v>3</v>
      </c>
      <c r="B10" s="53">
        <v>3</v>
      </c>
      <c r="C10" s="54"/>
      <c r="D10" s="55"/>
      <c r="E10" s="56"/>
      <c r="F10" s="57"/>
      <c r="G10" s="57"/>
      <c r="H10" s="58">
        <f t="shared" si="0"/>
        <v>0</v>
      </c>
      <c r="I10" s="59" t="s">
        <v>55</v>
      </c>
      <c r="J10" s="85"/>
    </row>
    <row r="11" spans="1:10" ht="15" customHeight="1" x14ac:dyDescent="0.25">
      <c r="A11" s="52">
        <v>4</v>
      </c>
      <c r="B11" s="53">
        <v>4</v>
      </c>
      <c r="C11" s="54"/>
      <c r="D11" s="55"/>
      <c r="E11" s="56"/>
      <c r="F11" s="57"/>
      <c r="G11" s="57"/>
      <c r="H11" s="58">
        <f t="shared" si="0"/>
        <v>0</v>
      </c>
      <c r="I11" s="59" t="s">
        <v>55</v>
      </c>
      <c r="J11" s="85"/>
    </row>
    <row r="12" spans="1:10" x14ac:dyDescent="0.25">
      <c r="A12" s="52">
        <v>5</v>
      </c>
      <c r="B12" s="53">
        <v>5</v>
      </c>
      <c r="C12" s="54"/>
      <c r="D12" s="55"/>
      <c r="E12" s="56"/>
      <c r="F12" s="57"/>
      <c r="G12" s="57"/>
      <c r="H12" s="58">
        <f t="shared" si="0"/>
        <v>0</v>
      </c>
      <c r="I12" s="59" t="s">
        <v>55</v>
      </c>
      <c r="J12" s="85"/>
    </row>
    <row r="13" spans="1:10" x14ac:dyDescent="0.25">
      <c r="A13" s="52">
        <v>6</v>
      </c>
      <c r="B13" s="53">
        <v>6</v>
      </c>
      <c r="C13" s="54"/>
      <c r="D13" s="55"/>
      <c r="E13" s="56"/>
      <c r="F13" s="57"/>
      <c r="G13" s="57"/>
      <c r="H13" s="58">
        <f t="shared" si="0"/>
        <v>0</v>
      </c>
      <c r="I13" s="59" t="s">
        <v>55</v>
      </c>
      <c r="J13" s="85"/>
    </row>
    <row r="14" spans="1:10" ht="15" customHeight="1" x14ac:dyDescent="0.25">
      <c r="A14" s="52">
        <v>7</v>
      </c>
      <c r="B14" s="53">
        <v>7</v>
      </c>
      <c r="C14" s="54"/>
      <c r="D14" s="55"/>
      <c r="E14" s="56"/>
      <c r="F14" s="57"/>
      <c r="G14" s="57"/>
      <c r="H14" s="58">
        <f t="shared" si="0"/>
        <v>0</v>
      </c>
      <c r="I14" s="59" t="s">
        <v>55</v>
      </c>
      <c r="J14" s="85"/>
    </row>
    <row r="15" spans="1:10" x14ac:dyDescent="0.25">
      <c r="A15" s="52">
        <v>8</v>
      </c>
      <c r="B15" s="53">
        <v>8</v>
      </c>
      <c r="C15" s="54"/>
      <c r="D15" s="55"/>
      <c r="E15" s="56"/>
      <c r="F15" s="57"/>
      <c r="G15" s="57"/>
      <c r="H15" s="58">
        <f t="shared" si="0"/>
        <v>0</v>
      </c>
      <c r="I15" s="59" t="s">
        <v>55</v>
      </c>
      <c r="J15" s="85"/>
    </row>
    <row r="16" spans="1:10" x14ac:dyDescent="0.25">
      <c r="A16" s="52">
        <v>9</v>
      </c>
      <c r="B16" s="53">
        <v>9</v>
      </c>
      <c r="C16" s="54"/>
      <c r="D16" s="55"/>
      <c r="E16" s="56"/>
      <c r="F16" s="57"/>
      <c r="G16" s="57"/>
      <c r="H16" s="58">
        <f t="shared" si="0"/>
        <v>0</v>
      </c>
      <c r="I16" s="59" t="s">
        <v>55</v>
      </c>
      <c r="J16" s="85"/>
    </row>
    <row r="17" spans="1:10" ht="15" customHeight="1" x14ac:dyDescent="0.25">
      <c r="A17" s="52">
        <v>10</v>
      </c>
      <c r="B17" s="53">
        <v>10</v>
      </c>
      <c r="C17" s="54"/>
      <c r="D17" s="55"/>
      <c r="E17" s="56">
        <f t="shared" ref="E17:E37" si="1">YEAR(D17)</f>
        <v>1900</v>
      </c>
      <c r="F17" s="57"/>
      <c r="G17" s="57"/>
      <c r="H17" s="58">
        <f t="shared" si="0"/>
        <v>0</v>
      </c>
      <c r="I17" s="59" t="s">
        <v>55</v>
      </c>
      <c r="J17" s="85"/>
    </row>
    <row r="18" spans="1:10" x14ac:dyDescent="0.25">
      <c r="A18" s="52">
        <v>11</v>
      </c>
      <c r="B18" s="53">
        <v>11</v>
      </c>
      <c r="C18" s="54"/>
      <c r="D18" s="55"/>
      <c r="E18" s="56">
        <f t="shared" si="1"/>
        <v>1900</v>
      </c>
      <c r="F18" s="57"/>
      <c r="G18" s="57"/>
      <c r="H18" s="58">
        <f t="shared" si="0"/>
        <v>0</v>
      </c>
      <c r="I18" s="59" t="s">
        <v>55</v>
      </c>
      <c r="J18" s="85"/>
    </row>
    <row r="19" spans="1:10" x14ac:dyDescent="0.25">
      <c r="A19" s="52">
        <v>12</v>
      </c>
      <c r="B19" s="53">
        <v>12</v>
      </c>
      <c r="C19" s="54"/>
      <c r="D19" s="55"/>
      <c r="E19" s="56">
        <f t="shared" si="1"/>
        <v>1900</v>
      </c>
      <c r="F19" s="57"/>
      <c r="G19" s="57"/>
      <c r="H19" s="58">
        <f t="shared" si="0"/>
        <v>0</v>
      </c>
      <c r="I19" s="59" t="s">
        <v>55</v>
      </c>
      <c r="J19" s="85"/>
    </row>
    <row r="20" spans="1:10" x14ac:dyDescent="0.25">
      <c r="A20" s="52">
        <v>13</v>
      </c>
      <c r="B20" s="53">
        <v>13</v>
      </c>
      <c r="C20" s="54"/>
      <c r="D20" s="55"/>
      <c r="E20" s="56">
        <f t="shared" si="1"/>
        <v>1900</v>
      </c>
      <c r="F20" s="57"/>
      <c r="G20" s="57"/>
      <c r="H20" s="58">
        <f t="shared" si="0"/>
        <v>0</v>
      </c>
      <c r="I20" s="59" t="s">
        <v>55</v>
      </c>
      <c r="J20" s="85"/>
    </row>
    <row r="21" spans="1:10" x14ac:dyDescent="0.25">
      <c r="A21" s="52">
        <v>14</v>
      </c>
      <c r="B21" s="53">
        <v>14</v>
      </c>
      <c r="C21" s="54"/>
      <c r="D21" s="55"/>
      <c r="E21" s="56">
        <f t="shared" si="1"/>
        <v>1900</v>
      </c>
      <c r="F21" s="57"/>
      <c r="G21" s="57"/>
      <c r="H21" s="58">
        <f t="shared" si="0"/>
        <v>0</v>
      </c>
      <c r="I21" s="59" t="s">
        <v>55</v>
      </c>
      <c r="J21" s="85"/>
    </row>
    <row r="22" spans="1:10" x14ac:dyDescent="0.25">
      <c r="A22" s="52">
        <v>15</v>
      </c>
      <c r="B22" s="53">
        <v>15</v>
      </c>
      <c r="C22" s="54"/>
      <c r="D22" s="55"/>
      <c r="E22" s="56">
        <f t="shared" si="1"/>
        <v>1900</v>
      </c>
      <c r="F22" s="57"/>
      <c r="G22" s="57"/>
      <c r="H22" s="58">
        <f t="shared" si="0"/>
        <v>0</v>
      </c>
      <c r="I22" s="59" t="s">
        <v>55</v>
      </c>
      <c r="J22" s="85"/>
    </row>
    <row r="23" spans="1:10" x14ac:dyDescent="0.25">
      <c r="A23" s="52">
        <v>16</v>
      </c>
      <c r="B23" s="53">
        <v>16</v>
      </c>
      <c r="C23" s="54"/>
      <c r="D23" s="55"/>
      <c r="E23" s="56">
        <f t="shared" si="1"/>
        <v>1900</v>
      </c>
      <c r="F23" s="57"/>
      <c r="G23" s="57"/>
      <c r="H23" s="58">
        <f t="shared" si="0"/>
        <v>0</v>
      </c>
      <c r="I23" s="59" t="s">
        <v>55</v>
      </c>
      <c r="J23" s="85"/>
    </row>
    <row r="24" spans="1:10" x14ac:dyDescent="0.25">
      <c r="A24" s="52">
        <v>17</v>
      </c>
      <c r="B24" s="53">
        <v>17</v>
      </c>
      <c r="C24" s="54"/>
      <c r="D24" s="55"/>
      <c r="E24" s="56">
        <f t="shared" si="1"/>
        <v>1900</v>
      </c>
      <c r="F24" s="57"/>
      <c r="G24" s="57"/>
      <c r="H24" s="58">
        <f t="shared" si="0"/>
        <v>0</v>
      </c>
      <c r="I24" s="59" t="s">
        <v>55</v>
      </c>
      <c r="J24" s="85"/>
    </row>
    <row r="25" spans="1:10" x14ac:dyDescent="0.25">
      <c r="A25" s="52">
        <v>18</v>
      </c>
      <c r="B25" s="53">
        <v>18</v>
      </c>
      <c r="C25" s="54"/>
      <c r="D25" s="55"/>
      <c r="E25" s="56">
        <f t="shared" si="1"/>
        <v>1900</v>
      </c>
      <c r="F25" s="57"/>
      <c r="G25" s="57"/>
      <c r="H25" s="58">
        <f t="shared" si="0"/>
        <v>0</v>
      </c>
      <c r="I25" s="59" t="s">
        <v>55</v>
      </c>
      <c r="J25" s="85"/>
    </row>
    <row r="26" spans="1:10" x14ac:dyDescent="0.25">
      <c r="A26" s="52">
        <v>19</v>
      </c>
      <c r="B26" s="53">
        <v>19</v>
      </c>
      <c r="C26" s="54"/>
      <c r="D26" s="55"/>
      <c r="E26" s="56">
        <f t="shared" si="1"/>
        <v>1900</v>
      </c>
      <c r="F26" s="57"/>
      <c r="G26" s="57"/>
      <c r="H26" s="58">
        <f t="shared" si="0"/>
        <v>0</v>
      </c>
      <c r="I26" s="59" t="s">
        <v>55</v>
      </c>
      <c r="J26" s="85"/>
    </row>
    <row r="27" spans="1:10" x14ac:dyDescent="0.25">
      <c r="A27" s="52">
        <v>20</v>
      </c>
      <c r="B27" s="53">
        <v>20</v>
      </c>
      <c r="C27" s="54"/>
      <c r="D27" s="55"/>
      <c r="E27" s="56">
        <f t="shared" si="1"/>
        <v>1900</v>
      </c>
      <c r="F27" s="57"/>
      <c r="G27" s="57"/>
      <c r="H27" s="58">
        <f t="shared" si="0"/>
        <v>0</v>
      </c>
      <c r="I27" s="59" t="s">
        <v>55</v>
      </c>
      <c r="J27" s="85"/>
    </row>
    <row r="28" spans="1:10" x14ac:dyDescent="0.25">
      <c r="A28" s="52">
        <v>21</v>
      </c>
      <c r="B28" s="53">
        <v>21</v>
      </c>
      <c r="C28" s="54"/>
      <c r="D28" s="55"/>
      <c r="E28" s="56">
        <f t="shared" si="1"/>
        <v>1900</v>
      </c>
      <c r="F28" s="57"/>
      <c r="G28" s="57"/>
      <c r="H28" s="58">
        <f t="shared" si="0"/>
        <v>0</v>
      </c>
      <c r="I28" s="59" t="s">
        <v>55</v>
      </c>
      <c r="J28" s="85"/>
    </row>
    <row r="29" spans="1:10" x14ac:dyDescent="0.25">
      <c r="A29" s="52">
        <v>22</v>
      </c>
      <c r="B29" s="53">
        <v>22</v>
      </c>
      <c r="C29" s="54"/>
      <c r="D29" s="55"/>
      <c r="E29" s="56">
        <f t="shared" si="1"/>
        <v>1900</v>
      </c>
      <c r="F29" s="57"/>
      <c r="G29" s="57"/>
      <c r="H29" s="58">
        <f t="shared" si="0"/>
        <v>0</v>
      </c>
      <c r="I29" s="59" t="s">
        <v>55</v>
      </c>
      <c r="J29" s="85"/>
    </row>
    <row r="30" spans="1:10" x14ac:dyDescent="0.25">
      <c r="A30" s="52">
        <v>23</v>
      </c>
      <c r="B30" s="53">
        <v>23</v>
      </c>
      <c r="C30" s="54"/>
      <c r="D30" s="55"/>
      <c r="E30" s="56">
        <f t="shared" si="1"/>
        <v>1900</v>
      </c>
      <c r="F30" s="57"/>
      <c r="G30" s="57"/>
      <c r="H30" s="58">
        <f t="shared" si="0"/>
        <v>0</v>
      </c>
      <c r="I30" s="59" t="s">
        <v>55</v>
      </c>
      <c r="J30" s="85"/>
    </row>
    <row r="31" spans="1:10" x14ac:dyDescent="0.25">
      <c r="A31" s="52">
        <v>24</v>
      </c>
      <c r="B31" s="53">
        <v>24</v>
      </c>
      <c r="C31" s="54"/>
      <c r="D31" s="55"/>
      <c r="E31" s="56">
        <f t="shared" si="1"/>
        <v>1900</v>
      </c>
      <c r="F31" s="57"/>
      <c r="G31" s="57"/>
      <c r="H31" s="58">
        <f t="shared" si="0"/>
        <v>0</v>
      </c>
      <c r="I31" s="59" t="s">
        <v>55</v>
      </c>
      <c r="J31" s="85"/>
    </row>
    <row r="32" spans="1:10" x14ac:dyDescent="0.25">
      <c r="A32" s="52">
        <v>25</v>
      </c>
      <c r="B32" s="53">
        <v>25</v>
      </c>
      <c r="C32" s="54"/>
      <c r="D32" s="55"/>
      <c r="E32" s="56">
        <f t="shared" si="1"/>
        <v>1900</v>
      </c>
      <c r="F32" s="57"/>
      <c r="G32" s="57"/>
      <c r="H32" s="58">
        <f t="shared" si="0"/>
        <v>0</v>
      </c>
      <c r="I32" s="59" t="s">
        <v>55</v>
      </c>
      <c r="J32" s="85"/>
    </row>
    <row r="33" spans="1:10" x14ac:dyDescent="0.25">
      <c r="A33" s="52">
        <v>26</v>
      </c>
      <c r="B33" s="53">
        <v>26</v>
      </c>
      <c r="C33" s="54"/>
      <c r="D33" s="55"/>
      <c r="E33" s="56">
        <f t="shared" si="1"/>
        <v>1900</v>
      </c>
      <c r="F33" s="57"/>
      <c r="G33" s="57"/>
      <c r="H33" s="58">
        <f t="shared" si="0"/>
        <v>0</v>
      </c>
      <c r="I33" s="59" t="s">
        <v>55</v>
      </c>
      <c r="J33" s="85"/>
    </row>
    <row r="34" spans="1:10" x14ac:dyDescent="0.25">
      <c r="A34" s="52">
        <v>27</v>
      </c>
      <c r="B34" s="53">
        <v>27</v>
      </c>
      <c r="C34" s="54"/>
      <c r="D34" s="55"/>
      <c r="E34" s="56">
        <f t="shared" si="1"/>
        <v>1900</v>
      </c>
      <c r="F34" s="57"/>
      <c r="G34" s="57"/>
      <c r="H34" s="58">
        <f t="shared" si="0"/>
        <v>0</v>
      </c>
      <c r="I34" s="59" t="s">
        <v>55</v>
      </c>
      <c r="J34" s="85"/>
    </row>
    <row r="35" spans="1:10" x14ac:dyDescent="0.25">
      <c r="A35" s="52">
        <v>28</v>
      </c>
      <c r="B35" s="53">
        <v>28</v>
      </c>
      <c r="C35" s="54"/>
      <c r="D35" s="55"/>
      <c r="E35" s="56">
        <f t="shared" si="1"/>
        <v>1900</v>
      </c>
      <c r="F35" s="57"/>
      <c r="G35" s="57"/>
      <c r="H35" s="58">
        <f t="shared" si="0"/>
        <v>0</v>
      </c>
      <c r="I35" s="59" t="s">
        <v>55</v>
      </c>
      <c r="J35" s="85"/>
    </row>
    <row r="36" spans="1:10" x14ac:dyDescent="0.25">
      <c r="A36" s="52">
        <v>29</v>
      </c>
      <c r="B36" s="53">
        <v>29</v>
      </c>
      <c r="C36" s="54"/>
      <c r="D36" s="55"/>
      <c r="E36" s="56">
        <f t="shared" si="1"/>
        <v>1900</v>
      </c>
      <c r="F36" s="57"/>
      <c r="G36" s="57"/>
      <c r="H36" s="58">
        <f t="shared" si="0"/>
        <v>0</v>
      </c>
      <c r="I36" s="59" t="s">
        <v>55</v>
      </c>
      <c r="J36" s="85"/>
    </row>
    <row r="37" spans="1:10" x14ac:dyDescent="0.25">
      <c r="A37" s="52">
        <v>30</v>
      </c>
      <c r="B37" s="53">
        <v>30</v>
      </c>
      <c r="C37" s="54"/>
      <c r="D37" s="55"/>
      <c r="E37" s="56">
        <f t="shared" si="1"/>
        <v>1900</v>
      </c>
      <c r="F37" s="57"/>
      <c r="G37" s="78"/>
      <c r="H37" s="79">
        <f t="shared" si="0"/>
        <v>0</v>
      </c>
      <c r="I37" s="80" t="s">
        <v>55</v>
      </c>
      <c r="J37" s="54"/>
    </row>
  </sheetData>
  <sheetProtection selectLockedCells="1"/>
  <mergeCells count="10">
    <mergeCell ref="J6:J7"/>
    <mergeCell ref="G6:G7"/>
    <mergeCell ref="H6:H7"/>
    <mergeCell ref="I6:I7"/>
    <mergeCell ref="A2:J2"/>
    <mergeCell ref="A6:A7"/>
    <mergeCell ref="B6:B7"/>
    <mergeCell ref="C6:C7"/>
    <mergeCell ref="D6:D7"/>
    <mergeCell ref="F6:F7"/>
  </mergeCells>
  <conditionalFormatting sqref="G4">
    <cfRule type="cellIs" dxfId="1" priority="1" operator="greaterThan">
      <formula>$J$4</formula>
    </cfRule>
    <cfRule type="expression" dxfId="0" priority="2">
      <formula>"&gt;$J$3"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7CB935-C7D3-4ED9-957E-E7CE0755AC57}">
          <x14:formula1>
            <xm:f>AUX!$B$1:$B$17</xm:f>
          </x14:formula1>
          <xm:sqref>I8:I37</xm:sqref>
        </x14:dataValidation>
        <x14:dataValidation type="list" allowBlank="1" showInputMessage="1" showErrorMessage="1" xr:uid="{498A5A68-465F-4D46-9781-9818B6E337E0}">
          <x14:formula1>
            <xm:f>'Caraterização Beneficiários'!$B$2:$B$26</xm:f>
          </x14:formula1>
          <xm:sqref>J8:J37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C23"/>
  <sheetViews>
    <sheetView workbookViewId="0">
      <selection activeCell="B11" sqref="B11"/>
    </sheetView>
  </sheetViews>
  <sheetFormatPr defaultRowHeight="15" x14ac:dyDescent="0.25"/>
  <cols>
    <col min="1" max="1" width="44.5703125" customWidth="1"/>
    <col min="2" max="2" width="14.7109375" customWidth="1"/>
    <col min="3" max="3" width="18.5703125" customWidth="1"/>
    <col min="4" max="4" width="15.140625" customWidth="1"/>
    <col min="5" max="17" width="5.28515625" customWidth="1"/>
  </cols>
  <sheetData>
    <row r="1" spans="1:3" ht="30.6" customHeight="1" x14ac:dyDescent="0.25">
      <c r="A1" s="71" t="s">
        <v>99</v>
      </c>
      <c r="B1" s="71" t="s">
        <v>138</v>
      </c>
    </row>
    <row r="2" spans="1:3" x14ac:dyDescent="0.25">
      <c r="A2" s="64" t="s">
        <v>100</v>
      </c>
      <c r="B2" s="66">
        <f>IF('Caraterização Candidatura'!F10="Entidades intermunicipais",0.35*B4+0.2*B5+0.2*B6+0.25*B7,0.35*B3+0.2*B5+0.2*B6+0.25*B7)</f>
        <v>0.22500000000000001</v>
      </c>
      <c r="C2" s="49"/>
    </row>
    <row r="3" spans="1:3" x14ac:dyDescent="0.25">
      <c r="A3" s="64" t="s">
        <v>101</v>
      </c>
      <c r="B3" s="61">
        <f>IF('Caraterização Candidatura'!F10="Municípios ou Grupos de municípios",0.1+(1-0.1)*LOG(B10)/LOG(25),0)</f>
        <v>0</v>
      </c>
    </row>
    <row r="4" spans="1:3" ht="31.15" customHeight="1" x14ac:dyDescent="0.25">
      <c r="A4" s="64" t="s">
        <v>102</v>
      </c>
      <c r="B4" s="61">
        <f>IFERROR(IF('Caraterização Candidatura'!F10="Entidades intermunicipais",(B10-1)/B9,0),0)</f>
        <v>0</v>
      </c>
    </row>
    <row r="5" spans="1:3" ht="30" x14ac:dyDescent="0.25">
      <c r="A5" s="64" t="s">
        <v>103</v>
      </c>
      <c r="B5" s="61">
        <f>IFERROR(B8/(COUNTA('Caraterização Beneficiários'!B2:B97)),0)</f>
        <v>0</v>
      </c>
      <c r="C5" s="74"/>
    </row>
    <row r="6" spans="1:3" x14ac:dyDescent="0.25">
      <c r="A6" s="65" t="s">
        <v>104</v>
      </c>
      <c r="B6" s="62">
        <f>IF((2000000-'Estrutura de Financiamento'!G4)/2000000&lt;=0,0,2000000-'Estrutura de Financiamento'!G4)/2000000</f>
        <v>1</v>
      </c>
    </row>
    <row r="7" spans="1:3" x14ac:dyDescent="0.25">
      <c r="A7" s="65" t="s">
        <v>105</v>
      </c>
      <c r="B7" s="63">
        <f>IFERROR(+IF(B11&lt;=1,0.1,0.1+(1-0.1)*LOG(B11)/LOG(10)),0)</f>
        <v>0.1</v>
      </c>
    </row>
    <row r="8" spans="1:3" ht="30" x14ac:dyDescent="0.25">
      <c r="A8" s="69" t="s">
        <v>136</v>
      </c>
      <c r="B8" s="60">
        <f>COUNTIF('Caraterização Beneficiários'!E2:F97,"S")</f>
        <v>0</v>
      </c>
    </row>
    <row r="9" spans="1:3" x14ac:dyDescent="0.25">
      <c r="A9" s="65" t="s">
        <v>106</v>
      </c>
      <c r="B9" s="67">
        <f>'Caraterização Candidatura'!K10</f>
        <v>0</v>
      </c>
    </row>
    <row r="10" spans="1:3" ht="30" x14ac:dyDescent="0.25">
      <c r="A10" s="69" t="s">
        <v>137</v>
      </c>
      <c r="B10" s="60">
        <f>COUNTA('Caraterização Beneficiários'!B2:B26)</f>
        <v>0</v>
      </c>
    </row>
    <row r="11" spans="1:3" x14ac:dyDescent="0.25">
      <c r="A11" s="65" t="s">
        <v>141</v>
      </c>
      <c r="B11" s="62">
        <f>IFERROR(IF(SUM('Caraterização Beneficiários'!G2:G97)/COUNT('Caraterização Beneficiários'!B2:B97)&lt;=10,SUM('Caraterização Beneficiários'!G2:G97)/COUNT('Caraterização Beneficiários'!B2:B97),10),0)</f>
        <v>0</v>
      </c>
    </row>
    <row r="13" spans="1:3" x14ac:dyDescent="0.25">
      <c r="C13" s="75"/>
    </row>
    <row r="14" spans="1:3" x14ac:dyDescent="0.25">
      <c r="B14" s="75"/>
    </row>
    <row r="22" spans="2:2" x14ac:dyDescent="0.25">
      <c r="B22" s="73"/>
    </row>
    <row r="23" spans="2:2" x14ac:dyDescent="0.25">
      <c r="B23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F17"/>
  <sheetViews>
    <sheetView topLeftCell="C1" workbookViewId="0">
      <selection activeCell="B21" sqref="B21"/>
    </sheetView>
  </sheetViews>
  <sheetFormatPr defaultRowHeight="15" x14ac:dyDescent="0.25"/>
  <cols>
    <col min="1" max="1" width="33.5703125" bestFit="1" customWidth="1"/>
    <col min="2" max="2" width="255.7109375" bestFit="1" customWidth="1"/>
    <col min="3" max="3" width="21.28515625" bestFit="1" customWidth="1"/>
    <col min="4" max="4" width="26.7109375" customWidth="1"/>
    <col min="5" max="5" width="22" customWidth="1"/>
    <col min="6" max="6" width="19.7109375" bestFit="1" customWidth="1"/>
  </cols>
  <sheetData>
    <row r="1" spans="1:6" x14ac:dyDescent="0.25">
      <c r="A1" t="s">
        <v>55</v>
      </c>
      <c r="B1" t="s">
        <v>55</v>
      </c>
      <c r="C1" t="s">
        <v>55</v>
      </c>
      <c r="D1" t="s">
        <v>55</v>
      </c>
      <c r="E1" t="s">
        <v>55</v>
      </c>
      <c r="F1" t="s">
        <v>55</v>
      </c>
    </row>
    <row r="2" spans="1:6" x14ac:dyDescent="0.25">
      <c r="A2" t="s">
        <v>4</v>
      </c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t="s">
        <v>112</v>
      </c>
      <c r="B3" t="s">
        <v>113</v>
      </c>
      <c r="C3" t="s">
        <v>114</v>
      </c>
      <c r="D3" t="s">
        <v>115</v>
      </c>
      <c r="E3" t="s">
        <v>116</v>
      </c>
      <c r="F3" t="s">
        <v>117</v>
      </c>
    </row>
    <row r="4" spans="1:6" x14ac:dyDescent="0.25">
      <c r="B4" t="s">
        <v>118</v>
      </c>
      <c r="D4" t="s">
        <v>119</v>
      </c>
    </row>
    <row r="5" spans="1:6" x14ac:dyDescent="0.25">
      <c r="B5" t="s">
        <v>120</v>
      </c>
      <c r="D5" t="s">
        <v>121</v>
      </c>
    </row>
    <row r="6" spans="1:6" x14ac:dyDescent="0.25">
      <c r="B6" t="s">
        <v>122</v>
      </c>
      <c r="D6" t="s">
        <v>123</v>
      </c>
    </row>
    <row r="7" spans="1:6" x14ac:dyDescent="0.25">
      <c r="B7" t="s">
        <v>124</v>
      </c>
      <c r="D7" t="s">
        <v>125</v>
      </c>
    </row>
    <row r="8" spans="1:6" x14ac:dyDescent="0.25">
      <c r="B8" t="s">
        <v>126</v>
      </c>
    </row>
    <row r="9" spans="1:6" x14ac:dyDescent="0.25">
      <c r="B9" t="s">
        <v>127</v>
      </c>
    </row>
    <row r="10" spans="1:6" x14ac:dyDescent="0.25">
      <c r="B10" t="s">
        <v>128</v>
      </c>
    </row>
    <row r="11" spans="1:6" x14ac:dyDescent="0.25">
      <c r="B11" t="s">
        <v>129</v>
      </c>
    </row>
    <row r="12" spans="1:6" x14ac:dyDescent="0.25">
      <c r="B12" t="s">
        <v>130</v>
      </c>
    </row>
    <row r="13" spans="1:6" x14ac:dyDescent="0.25">
      <c r="B13" t="s">
        <v>131</v>
      </c>
    </row>
    <row r="14" spans="1:6" x14ac:dyDescent="0.25">
      <c r="B14" t="s">
        <v>132</v>
      </c>
    </row>
    <row r="15" spans="1:6" x14ac:dyDescent="0.25">
      <c r="B15" t="s">
        <v>133</v>
      </c>
    </row>
    <row r="16" spans="1:6" x14ac:dyDescent="0.25">
      <c r="B16" t="s">
        <v>134</v>
      </c>
    </row>
    <row r="17" spans="2:2" x14ac:dyDescent="0.25">
      <c r="B17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6DF46BCE420C4D8F1FCA302EF111C1" ma:contentTypeVersion="14" ma:contentTypeDescription="Create a new document." ma:contentTypeScope="" ma:versionID="26705545e9643cc8de540fd2e859cd16">
  <xsd:schema xmlns:xsd="http://www.w3.org/2001/XMLSchema" xmlns:xs="http://www.w3.org/2001/XMLSchema" xmlns:p="http://schemas.microsoft.com/office/2006/metadata/properties" xmlns:ns2="2788a352-5318-47b4-964a-0883a22d9d82" xmlns:ns3="cef78743-443f-42fa-9e07-e8b381c9f632" targetNamespace="http://schemas.microsoft.com/office/2006/metadata/properties" ma:root="true" ma:fieldsID="7153fdf0175bcbbc7ec516cf2e6ca924" ns2:_="" ns3:_="">
    <xsd:import namespace="2788a352-5318-47b4-964a-0883a22d9d82"/>
    <xsd:import namespace="cef78743-443f-42fa-9e07-e8b381c9f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8a352-5318-47b4-964a-0883a22d9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8743-443f-42fa-9e07-e8b381c9f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88a352-5318-47b4-964a-0883a22d9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625A62-D834-41D7-BE35-5970EA33C4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4CBC2-02F6-434D-A840-62E25765D93B}"/>
</file>

<file path=customXml/itemProps3.xml><?xml version="1.0" encoding="utf-8"?>
<ds:datastoreItem xmlns:ds="http://schemas.openxmlformats.org/officeDocument/2006/customXml" ds:itemID="{9F9BF984-7644-4C58-8F96-AEDCDE7E7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Caraterização Candidatura</vt:lpstr>
      <vt:lpstr>Caraterização de Verticais</vt:lpstr>
      <vt:lpstr>Caraterização Beneficiários</vt:lpstr>
      <vt:lpstr>Estrutura de Financiamento</vt:lpstr>
      <vt:lpstr>Mérito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>Ana Pio</cp:lastModifiedBy>
  <cp:revision/>
  <dcterms:created xsi:type="dcterms:W3CDTF">2024-08-31T11:39:48Z</dcterms:created>
  <dcterms:modified xsi:type="dcterms:W3CDTF">2024-10-29T22:09:28Z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0x010100A26DF46BCE420C4D8F1FCA302EF111C1</vt:lpwstr>
  </property>
</Properties>
</file>